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_1" sheetId="1" r:id="rId1"/>
  </sheets>
  <definedNames>
    <definedName name="_xlnm._FilterDatabase" localSheetId="0" hidden="1">Sheet_1!$A$5:$W$42</definedName>
    <definedName name="_xlnm.Print_Titles" localSheetId="0">Sheet_1!$5:$5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<sst xmlns="http://schemas.openxmlformats.org/spreadsheetml/2006/main" count="447" uniqueCount="174">
  <si>
    <t>附件1</t>
  </si>
  <si>
    <t>申请社会保险补贴人员名册（高校毕业生）汇总</t>
  </si>
  <si>
    <t>序号</t>
  </si>
  <si>
    <t>所在单位</t>
  </si>
  <si>
    <t>企业规模</t>
  </si>
  <si>
    <t>姓名</t>
  </si>
  <si>
    <t>身份证号</t>
  </si>
  <si>
    <t>毕业时间</t>
  </si>
  <si>
    <t>人员类型</t>
  </si>
  <si>
    <t>学历</t>
  </si>
  <si>
    <t>招用时间</t>
  </si>
  <si>
    <t>劳动合同起始时间</t>
  </si>
  <si>
    <t>劳动合同终止时间</t>
  </si>
  <si>
    <t>累计享受补贴起止时间</t>
  </si>
  <si>
    <t>累计补贴月数</t>
  </si>
  <si>
    <t>社保补贴起始时间</t>
  </si>
  <si>
    <t>社保补贴终止时间</t>
  </si>
  <si>
    <t>养老保险
补贴（元）</t>
  </si>
  <si>
    <t>医疗保险
补贴（元）</t>
  </si>
  <si>
    <t>失业保险
补贴（元）</t>
  </si>
  <si>
    <t>工伤保险
补贴（元）</t>
  </si>
  <si>
    <t>合计社保补贴（元）</t>
  </si>
  <si>
    <t>本次享受补贴起止时间</t>
  </si>
  <si>
    <t>本次补贴月数</t>
  </si>
  <si>
    <t>备注</t>
  </si>
  <si>
    <t>唐山惠达智能厨卫科技有限公司</t>
  </si>
  <si>
    <t>中小微企业</t>
  </si>
  <si>
    <t>金旺</t>
  </si>
  <si>
    <t>13098119950611****</t>
  </si>
  <si>
    <t>2019-06-19</t>
  </si>
  <si>
    <t>毕业两年内高校毕业生</t>
  </si>
  <si>
    <t>本科</t>
  </si>
  <si>
    <t>2020-08-07</t>
  </si>
  <si>
    <t>2023-12-31</t>
  </si>
  <si>
    <t>202101-202306</t>
  </si>
  <si>
    <t>2023-07-01</t>
  </si>
  <si>
    <t>2023-12-30</t>
  </si>
  <si>
    <t>202307-202312</t>
  </si>
  <si>
    <t>孙永康</t>
  </si>
  <si>
    <t>13028219971125****</t>
  </si>
  <si>
    <t>2020-06-17</t>
  </si>
  <si>
    <t>2020-10-20</t>
  </si>
  <si>
    <t>景振霖</t>
  </si>
  <si>
    <t>13020319961012****</t>
  </si>
  <si>
    <t>2020-06-15</t>
  </si>
  <si>
    <t>2020-10-31</t>
  </si>
  <si>
    <t>刘磊</t>
  </si>
  <si>
    <t>13028119971120****</t>
  </si>
  <si>
    <t>2019-06-30</t>
  </si>
  <si>
    <t>大专</t>
  </si>
  <si>
    <t>2020-07-21</t>
  </si>
  <si>
    <t>2022-01-01</t>
  </si>
  <si>
    <t>2024-12-31</t>
  </si>
  <si>
    <t>孙彬</t>
  </si>
  <si>
    <t>13023019981010****</t>
  </si>
  <si>
    <t>2022-03-05</t>
  </si>
  <si>
    <t>2025-12-31</t>
  </si>
  <si>
    <t>202203-202306</t>
  </si>
  <si>
    <t>孙雨</t>
  </si>
  <si>
    <t>13028219980715****</t>
  </si>
  <si>
    <t>2023-11-30</t>
  </si>
  <si>
    <t>202307-202311</t>
  </si>
  <si>
    <t>王乙</t>
  </si>
  <si>
    <t>13028120020610****</t>
  </si>
  <si>
    <t>2026-12-31</t>
  </si>
  <si>
    <t>王馨童</t>
  </si>
  <si>
    <t>13022520010219****</t>
  </si>
  <si>
    <t>2023-08-09</t>
  </si>
  <si>
    <t>2023-08-01</t>
  </si>
  <si>
    <t>202308-202312</t>
  </si>
  <si>
    <t>孙安楠</t>
  </si>
  <si>
    <t>13028220000718****</t>
  </si>
  <si>
    <t>闫伊凡</t>
  </si>
  <si>
    <t>13028220001130****</t>
  </si>
  <si>
    <t>2023-08-30</t>
  </si>
  <si>
    <t>2023-09-01</t>
  </si>
  <si>
    <t>202309-202312</t>
  </si>
  <si>
    <t>王婧妍</t>
  </si>
  <si>
    <t>13028220020108****</t>
  </si>
  <si>
    <t>2023-11-02</t>
  </si>
  <si>
    <t>2023-11-01</t>
  </si>
  <si>
    <t>202311-202312</t>
  </si>
  <si>
    <t>于靖洁</t>
  </si>
  <si>
    <t>13028220010730****</t>
  </si>
  <si>
    <t>唐山惠达（集团）洁具有限公司</t>
  </si>
  <si>
    <t>王鹏</t>
  </si>
  <si>
    <t>13042419970207****</t>
  </si>
  <si>
    <t>2020-07-05</t>
  </si>
  <si>
    <t>2020-07-06</t>
  </si>
  <si>
    <t>渠佳楠</t>
  </si>
  <si>
    <t>14112219961113****</t>
  </si>
  <si>
    <t>2020-07-02</t>
  </si>
  <si>
    <t>2020-07-15</t>
  </si>
  <si>
    <t>沈明杰</t>
  </si>
  <si>
    <t>13028319960415****</t>
  </si>
  <si>
    <t>2019-06-20</t>
  </si>
  <si>
    <t>2020-12-16</t>
  </si>
  <si>
    <t>张娆</t>
  </si>
  <si>
    <t>13028219971225****</t>
  </si>
  <si>
    <t>2020-06-30</t>
  </si>
  <si>
    <t>2021-01-06</t>
  </si>
  <si>
    <t>2023-08-31</t>
  </si>
  <si>
    <t>202307-202308</t>
  </si>
  <si>
    <t>刘佳明</t>
  </si>
  <si>
    <t>13020319970926****</t>
  </si>
  <si>
    <t>2021-02-19</t>
  </si>
  <si>
    <t>202102-202306</t>
  </si>
  <si>
    <t>于晓凤</t>
  </si>
  <si>
    <t>23038119980602****</t>
  </si>
  <si>
    <t>2020-06-16</t>
  </si>
  <si>
    <t>2021-03-23</t>
  </si>
  <si>
    <t>202103-202306</t>
  </si>
  <si>
    <t>张洋</t>
  </si>
  <si>
    <t>13022919980323****</t>
  </si>
  <si>
    <t>2020-06-13</t>
  </si>
  <si>
    <t>2021-04-30</t>
  </si>
  <si>
    <t>2023-01-01</t>
  </si>
  <si>
    <t>202104-202306</t>
  </si>
  <si>
    <t>杜朝慧</t>
  </si>
  <si>
    <t>13028220000101****</t>
  </si>
  <si>
    <t>2021-08-05</t>
  </si>
  <si>
    <t>202108-202306</t>
  </si>
  <si>
    <t>王楠</t>
  </si>
  <si>
    <t>13028220001124****</t>
  </si>
  <si>
    <t>2022-06-30</t>
  </si>
  <si>
    <t>2022-07-16</t>
  </si>
  <si>
    <t>202208-202306</t>
  </si>
  <si>
    <t>赵鹤鹏</t>
  </si>
  <si>
    <t>13112220020322****</t>
  </si>
  <si>
    <t>2023-07-25</t>
  </si>
  <si>
    <t>2023-08-02</t>
  </si>
  <si>
    <t>张璇</t>
  </si>
  <si>
    <t>13022920000717****</t>
  </si>
  <si>
    <t>2023-06-15</t>
  </si>
  <si>
    <t>2023-08-11</t>
  </si>
  <si>
    <t>苗蓝琼</t>
  </si>
  <si>
    <t>13028120000919****</t>
  </si>
  <si>
    <t>2022-07-01</t>
  </si>
  <si>
    <t>2023-08-25</t>
  </si>
  <si>
    <t>惠达住宅工业设备（唐山）有限公司</t>
  </si>
  <si>
    <t>郭琪</t>
  </si>
  <si>
    <t>13022319971101****</t>
  </si>
  <si>
    <t>2020-06-29</t>
  </si>
  <si>
    <t>2021-03-09</t>
  </si>
  <si>
    <t>杨德秋</t>
  </si>
  <si>
    <t>23023020000830****</t>
  </si>
  <si>
    <t>2023-07-11</t>
  </si>
  <si>
    <t>何丽娟</t>
  </si>
  <si>
    <t>13032219991015****</t>
  </si>
  <si>
    <t>高庆鑫</t>
  </si>
  <si>
    <t>23012120010619****</t>
  </si>
  <si>
    <t>2023-09-13</t>
  </si>
  <si>
    <t>华旭唐山石油科技有限公司</t>
  </si>
  <si>
    <t>张佳琪</t>
  </si>
  <si>
    <t>13022120020511****</t>
  </si>
  <si>
    <t>李广昊</t>
  </si>
  <si>
    <t>13028220011110****</t>
  </si>
  <si>
    <t>华信唐山石油装备有限公司</t>
  </si>
  <si>
    <t>王轶泽</t>
  </si>
  <si>
    <t>13052220011214****</t>
  </si>
  <si>
    <t>2023-10-01</t>
  </si>
  <si>
    <t>202310-202312</t>
  </si>
  <si>
    <t>金美慧</t>
  </si>
  <si>
    <t>22240120001220****</t>
  </si>
  <si>
    <t>张欣</t>
  </si>
  <si>
    <t>13028220000914****</t>
  </si>
  <si>
    <t>赵雨杭</t>
  </si>
  <si>
    <t>13018319980621****</t>
  </si>
  <si>
    <t>研究生</t>
  </si>
  <si>
    <t>蔡恩培</t>
  </si>
  <si>
    <t>13022320011119****</t>
  </si>
  <si>
    <t>尉吉亮</t>
  </si>
  <si>
    <t>37098319991107****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</si>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</sst>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0"/>
    <numFmt numFmtId="181" formatCode="yyyy\-mm\-dd"/>
    <numFmt numFmtId="182" formatCode="[$-409]yyyy\-mm\-dd;@"/>
    <numFmt numFmtId="183" formatCode="yyyy\-mm\-dd;@"/>
    <numFmt numFmtId="184" formatCode="0.00_ "/>
  </numFmts>
  <fonts count="30">
    <font>
      <sz val="10"/>
      <name val="Arial"/>
      <charset val="0"/>
    </font>
    <font>
      <sz val="10"/>
      <name val="宋体"/>
      <charset val="134"/>
    </font>
    <font>
      <sz val="16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0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1"/>
  <sheetViews>
    <sheetView tabSelected="1" zoomScale="80" zoomScaleNormal="80" zoomScaleSheetLayoutView="60" topLeftCell="B21" workbookViewId="0">
      <selection activeCell="K26" sqref="K26"/>
    </sheetView>
  </sheetViews>
  <sheetFormatPr defaultColWidth="9.1047619047619" defaultRowHeight="12.75"/>
  <cols>
    <col min="1" max="1" width="8.38095238095238" customWidth="1"/>
    <col min="2" max="2" width="32.4952380952381" style="3" customWidth="1"/>
    <col min="3" max="3" width="11.5428571428571" style="4" customWidth="1"/>
    <col min="4" max="4" width="7.43809523809524" customWidth="1"/>
    <col min="5" max="5" width="21.2952380952381" customWidth="1"/>
    <col min="6" max="6" width="11.8857142857143" style="2" customWidth="1"/>
    <col min="7" max="7" width="20.9142857142857" customWidth="1"/>
    <col min="8" max="8" width="6.1047619047619" style="5" customWidth="1"/>
    <col min="9" max="9" width="12.0666666666667" customWidth="1"/>
    <col min="10" max="10" width="15.9714285714286" customWidth="1"/>
    <col min="11" max="11" width="13.7619047619048" customWidth="1"/>
    <col min="12" max="12" width="16.6095238095238" customWidth="1"/>
    <col min="13" max="13" width="9.27619047619048" customWidth="1"/>
    <col min="14" max="14" width="14.152380952381" customWidth="1"/>
    <col min="15" max="15" width="13.8952380952381" customWidth="1"/>
    <col min="16" max="17" width="10.647619047619" customWidth="1"/>
    <col min="18" max="18" width="11.6952380952381" customWidth="1"/>
    <col min="19" max="19" width="12.4666666666667" customWidth="1"/>
    <col min="20" max="21" width="15.0571428571429" customWidth="1"/>
    <col min="22" max="22" width="8.02857142857143" customWidth="1"/>
    <col min="23" max="23" width="21.0380952380952" customWidth="1"/>
  </cols>
  <sheetData>
    <row r="1" ht="17" customHeight="1" spans="1:23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ht="39.9" customHeight="1" spans="1:23">
      <c r="A3" s="8"/>
      <c r="B3" s="8"/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ht="16.05" customHeight="1" spans="1:23">
      <c r="A4" s="8"/>
      <c r="B4" s="8"/>
      <c r="C4" s="8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ht="37.95" customHeight="1" spans="1:23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1" t="s">
        <v>7</v>
      </c>
      <c r="G5" s="10" t="s">
        <v>8</v>
      </c>
      <c r="H5" s="12" t="s">
        <v>9</v>
      </c>
      <c r="I5" s="12" t="s">
        <v>10</v>
      </c>
      <c r="J5" s="33" t="s">
        <v>11</v>
      </c>
      <c r="K5" s="33" t="s">
        <v>12</v>
      </c>
      <c r="L5" s="34" t="s">
        <v>13</v>
      </c>
      <c r="M5" s="34" t="s">
        <v>14</v>
      </c>
      <c r="N5" s="33" t="s">
        <v>15</v>
      </c>
      <c r="O5" s="33" t="s">
        <v>16</v>
      </c>
      <c r="P5" s="10" t="s">
        <v>17</v>
      </c>
      <c r="Q5" s="10" t="s">
        <v>18</v>
      </c>
      <c r="R5" s="10" t="s">
        <v>19</v>
      </c>
      <c r="S5" s="10" t="s">
        <v>20</v>
      </c>
      <c r="T5" s="34" t="s">
        <v>21</v>
      </c>
      <c r="U5" s="34" t="s">
        <v>22</v>
      </c>
      <c r="V5" s="34" t="s">
        <v>23</v>
      </c>
      <c r="W5" s="34" t="s">
        <v>24</v>
      </c>
    </row>
    <row r="6" s="1" customFormat="1" ht="40.95" customHeight="1" spans="1:23">
      <c r="A6" s="13">
        <v>1</v>
      </c>
      <c r="B6" s="14" t="s">
        <v>25</v>
      </c>
      <c r="C6" s="14" t="s">
        <v>26</v>
      </c>
      <c r="D6" s="15" t="s">
        <v>27</v>
      </c>
      <c r="E6" s="14" t="s">
        <v>28</v>
      </c>
      <c r="F6" s="14" t="s">
        <v>29</v>
      </c>
      <c r="G6" s="16" t="s">
        <v>30</v>
      </c>
      <c r="H6" s="17" t="s">
        <v>31</v>
      </c>
      <c r="I6" s="14" t="s">
        <v>32</v>
      </c>
      <c r="J6" s="14" t="s">
        <v>32</v>
      </c>
      <c r="K6" s="14" t="s">
        <v>33</v>
      </c>
      <c r="L6" s="14" t="s">
        <v>34</v>
      </c>
      <c r="M6" s="14">
        <v>30</v>
      </c>
      <c r="N6" s="35" t="s">
        <v>35</v>
      </c>
      <c r="O6" s="35" t="s">
        <v>36</v>
      </c>
      <c r="P6" s="14">
        <v>3577.92</v>
      </c>
      <c r="Q6" s="14">
        <v>3037.32</v>
      </c>
      <c r="R6" s="14">
        <v>156.54</v>
      </c>
      <c r="S6" s="14">
        <v>503.16</v>
      </c>
      <c r="T6" s="14">
        <v>7274.94</v>
      </c>
      <c r="U6" s="24" t="s">
        <v>37</v>
      </c>
      <c r="V6" s="41">
        <v>6</v>
      </c>
      <c r="W6" s="34"/>
    </row>
    <row r="7" s="1" customFormat="1" ht="42" customHeight="1" spans="1:23">
      <c r="A7" s="13">
        <v>2</v>
      </c>
      <c r="B7" s="14" t="s">
        <v>25</v>
      </c>
      <c r="C7" s="14" t="s">
        <v>26</v>
      </c>
      <c r="D7" s="15" t="s">
        <v>38</v>
      </c>
      <c r="E7" s="14" t="s">
        <v>39</v>
      </c>
      <c r="F7" s="17" t="s">
        <v>40</v>
      </c>
      <c r="G7" s="16" t="s">
        <v>30</v>
      </c>
      <c r="H7" s="17" t="s">
        <v>31</v>
      </c>
      <c r="I7" s="14" t="s">
        <v>41</v>
      </c>
      <c r="J7" s="14" t="s">
        <v>41</v>
      </c>
      <c r="K7" s="14" t="s">
        <v>33</v>
      </c>
      <c r="L7" s="14" t="s">
        <v>34</v>
      </c>
      <c r="M7" s="14">
        <v>30</v>
      </c>
      <c r="N7" s="35" t="s">
        <v>35</v>
      </c>
      <c r="O7" s="35" t="s">
        <v>36</v>
      </c>
      <c r="P7" s="14">
        <v>3577.92</v>
      </c>
      <c r="Q7" s="14">
        <v>3037.32</v>
      </c>
      <c r="R7" s="14">
        <v>156.54</v>
      </c>
      <c r="S7" s="14">
        <v>503.16</v>
      </c>
      <c r="T7" s="14">
        <v>7274.94</v>
      </c>
      <c r="U7" s="24" t="s">
        <v>37</v>
      </c>
      <c r="V7" s="41">
        <v>6</v>
      </c>
      <c r="W7" s="34"/>
    </row>
    <row r="8" s="1" customFormat="1" ht="42" customHeight="1" spans="1:23">
      <c r="A8" s="13">
        <v>3</v>
      </c>
      <c r="B8" s="14" t="s">
        <v>25</v>
      </c>
      <c r="C8" s="14" t="s">
        <v>26</v>
      </c>
      <c r="D8" s="18" t="s">
        <v>42</v>
      </c>
      <c r="E8" s="14" t="s">
        <v>43</v>
      </c>
      <c r="F8" s="17" t="s">
        <v>44</v>
      </c>
      <c r="G8" s="16" t="s">
        <v>30</v>
      </c>
      <c r="H8" s="17" t="s">
        <v>31</v>
      </c>
      <c r="I8" s="14" t="s">
        <v>45</v>
      </c>
      <c r="J8" s="14" t="s">
        <v>45</v>
      </c>
      <c r="K8" s="14" t="s">
        <v>33</v>
      </c>
      <c r="L8" s="14" t="s">
        <v>34</v>
      </c>
      <c r="M8" s="14">
        <v>30</v>
      </c>
      <c r="N8" s="35" t="s">
        <v>35</v>
      </c>
      <c r="O8" s="35" t="s">
        <v>36</v>
      </c>
      <c r="P8" s="14">
        <v>3577.92</v>
      </c>
      <c r="Q8" s="14">
        <v>3037.32</v>
      </c>
      <c r="R8" s="14">
        <v>156.54</v>
      </c>
      <c r="S8" s="14">
        <v>503.16</v>
      </c>
      <c r="T8" s="14">
        <v>7274.94</v>
      </c>
      <c r="U8" s="24" t="s">
        <v>37</v>
      </c>
      <c r="V8" s="41">
        <v>6</v>
      </c>
      <c r="W8" s="34"/>
    </row>
    <row r="9" s="1" customFormat="1" ht="40.05" customHeight="1" spans="1:23">
      <c r="A9" s="13">
        <v>4</v>
      </c>
      <c r="B9" s="14" t="s">
        <v>25</v>
      </c>
      <c r="C9" s="14" t="s">
        <v>26</v>
      </c>
      <c r="D9" s="18" t="s">
        <v>46</v>
      </c>
      <c r="E9" s="14" t="s">
        <v>47</v>
      </c>
      <c r="F9" s="17" t="s">
        <v>48</v>
      </c>
      <c r="G9" s="16" t="s">
        <v>30</v>
      </c>
      <c r="H9" s="17" t="s">
        <v>49</v>
      </c>
      <c r="I9" s="14" t="s">
        <v>50</v>
      </c>
      <c r="J9" s="14" t="s">
        <v>51</v>
      </c>
      <c r="K9" s="14" t="s">
        <v>52</v>
      </c>
      <c r="L9" s="14" t="s">
        <v>34</v>
      </c>
      <c r="M9" s="14">
        <v>30</v>
      </c>
      <c r="N9" s="35" t="s">
        <v>35</v>
      </c>
      <c r="O9" s="35" t="s">
        <v>36</v>
      </c>
      <c r="P9" s="14">
        <v>3577.92</v>
      </c>
      <c r="Q9" s="14">
        <v>3037.32</v>
      </c>
      <c r="R9" s="14">
        <v>156.54</v>
      </c>
      <c r="S9" s="14">
        <v>503.16</v>
      </c>
      <c r="T9" s="14">
        <v>7274.94</v>
      </c>
      <c r="U9" s="24" t="s">
        <v>37</v>
      </c>
      <c r="V9" s="41">
        <v>6</v>
      </c>
      <c r="W9" s="34"/>
    </row>
    <row r="10" s="1" customFormat="1" ht="42" customHeight="1" spans="1:23">
      <c r="A10" s="13">
        <v>5</v>
      </c>
      <c r="B10" s="14" t="s">
        <v>25</v>
      </c>
      <c r="C10" s="14" t="s">
        <v>26</v>
      </c>
      <c r="D10" s="15" t="s">
        <v>53</v>
      </c>
      <c r="E10" s="14" t="s">
        <v>54</v>
      </c>
      <c r="F10" s="19">
        <v>44368</v>
      </c>
      <c r="G10" s="16" t="s">
        <v>30</v>
      </c>
      <c r="H10" s="17" t="s">
        <v>31</v>
      </c>
      <c r="I10" s="14" t="s">
        <v>55</v>
      </c>
      <c r="J10" s="14" t="s">
        <v>55</v>
      </c>
      <c r="K10" s="14" t="s">
        <v>56</v>
      </c>
      <c r="L10" s="14" t="s">
        <v>57</v>
      </c>
      <c r="M10" s="14">
        <v>16</v>
      </c>
      <c r="N10" s="35" t="s">
        <v>35</v>
      </c>
      <c r="O10" s="35" t="s">
        <v>36</v>
      </c>
      <c r="P10" s="14">
        <v>3577.92</v>
      </c>
      <c r="Q10" s="14">
        <v>3037.32</v>
      </c>
      <c r="R10" s="14">
        <v>156.54</v>
      </c>
      <c r="S10" s="14">
        <v>503.16</v>
      </c>
      <c r="T10" s="14">
        <v>7274.94</v>
      </c>
      <c r="U10" s="24" t="s">
        <v>37</v>
      </c>
      <c r="V10" s="41">
        <v>6</v>
      </c>
      <c r="W10" s="34"/>
    </row>
    <row r="11" s="1" customFormat="1" ht="42" customHeight="1" spans="1:23">
      <c r="A11" s="13">
        <v>6</v>
      </c>
      <c r="B11" s="14" t="s">
        <v>25</v>
      </c>
      <c r="C11" s="14" t="s">
        <v>26</v>
      </c>
      <c r="D11" s="15" t="s">
        <v>58</v>
      </c>
      <c r="E11" s="14" t="s">
        <v>59</v>
      </c>
      <c r="F11" s="19">
        <v>44363</v>
      </c>
      <c r="G11" s="16" t="s">
        <v>30</v>
      </c>
      <c r="H11" s="17" t="s">
        <v>31</v>
      </c>
      <c r="I11" s="19">
        <v>44625</v>
      </c>
      <c r="J11" s="19">
        <v>44625</v>
      </c>
      <c r="K11" s="14" t="s">
        <v>56</v>
      </c>
      <c r="L11" s="14" t="s">
        <v>57</v>
      </c>
      <c r="M11" s="14">
        <v>16</v>
      </c>
      <c r="N11" s="35" t="s">
        <v>35</v>
      </c>
      <c r="O11" s="35" t="s">
        <v>60</v>
      </c>
      <c r="P11" s="14">
        <v>2981.6</v>
      </c>
      <c r="Q11" s="14">
        <v>2531.1</v>
      </c>
      <c r="R11" s="14">
        <v>130.45</v>
      </c>
      <c r="S11" s="14">
        <v>419.3</v>
      </c>
      <c r="T11" s="14">
        <v>6062.45</v>
      </c>
      <c r="U11" s="24" t="s">
        <v>61</v>
      </c>
      <c r="V11" s="41">
        <v>5</v>
      </c>
      <c r="W11" s="34"/>
    </row>
    <row r="12" s="1" customFormat="1" ht="42" customHeight="1" spans="1:23">
      <c r="A12" s="13">
        <v>7</v>
      </c>
      <c r="B12" s="14" t="s">
        <v>25</v>
      </c>
      <c r="C12" s="14" t="s">
        <v>26</v>
      </c>
      <c r="D12" s="15" t="s">
        <v>62</v>
      </c>
      <c r="E12" s="14" t="s">
        <v>63</v>
      </c>
      <c r="F12" s="19">
        <v>45105</v>
      </c>
      <c r="G12" s="16" t="s">
        <v>30</v>
      </c>
      <c r="H12" s="17" t="s">
        <v>49</v>
      </c>
      <c r="I12" s="19">
        <v>45126</v>
      </c>
      <c r="J12" s="19">
        <v>45126</v>
      </c>
      <c r="K12" s="14" t="s">
        <v>64</v>
      </c>
      <c r="L12" s="13">
        <v>0</v>
      </c>
      <c r="M12" s="36">
        <v>0</v>
      </c>
      <c r="N12" s="35" t="s">
        <v>35</v>
      </c>
      <c r="O12" s="35" t="s">
        <v>36</v>
      </c>
      <c r="P12" s="14">
        <v>2981.3</v>
      </c>
      <c r="Q12" s="14">
        <v>2531.1</v>
      </c>
      <c r="R12" s="14">
        <v>130.45</v>
      </c>
      <c r="S12" s="14">
        <v>503.16</v>
      </c>
      <c r="T12" s="14">
        <v>6146.01</v>
      </c>
      <c r="U12" s="24" t="s">
        <v>37</v>
      </c>
      <c r="V12" s="41">
        <v>6</v>
      </c>
      <c r="W12" s="34"/>
    </row>
    <row r="13" s="1" customFormat="1" ht="42" customHeight="1" spans="1:23">
      <c r="A13" s="13">
        <v>8</v>
      </c>
      <c r="B13" s="14" t="s">
        <v>25</v>
      </c>
      <c r="C13" s="14" t="s">
        <v>26</v>
      </c>
      <c r="D13" s="15" t="s">
        <v>65</v>
      </c>
      <c r="E13" s="14" t="s">
        <v>66</v>
      </c>
      <c r="F13" s="19">
        <v>45102</v>
      </c>
      <c r="G13" s="16" t="s">
        <v>30</v>
      </c>
      <c r="H13" s="17" t="s">
        <v>31</v>
      </c>
      <c r="I13" s="14" t="s">
        <v>67</v>
      </c>
      <c r="J13" s="14" t="s">
        <v>67</v>
      </c>
      <c r="K13" s="14" t="s">
        <v>64</v>
      </c>
      <c r="L13" s="13">
        <v>0</v>
      </c>
      <c r="M13" s="36">
        <v>0</v>
      </c>
      <c r="N13" s="35" t="s">
        <v>68</v>
      </c>
      <c r="O13" s="35" t="s">
        <v>36</v>
      </c>
      <c r="P13" s="14">
        <v>2385.04</v>
      </c>
      <c r="Q13" s="14">
        <v>2024.88</v>
      </c>
      <c r="R13" s="14">
        <v>104.36</v>
      </c>
      <c r="S13" s="14">
        <v>419.3</v>
      </c>
      <c r="T13" s="14">
        <v>4933.58</v>
      </c>
      <c r="U13" s="24" t="s">
        <v>69</v>
      </c>
      <c r="V13" s="41">
        <v>5</v>
      </c>
      <c r="W13" s="34"/>
    </row>
    <row r="14" s="1" customFormat="1" ht="42" customHeight="1" spans="1:23">
      <c r="A14" s="13">
        <v>9</v>
      </c>
      <c r="B14" s="14" t="s">
        <v>25</v>
      </c>
      <c r="C14" s="14" t="s">
        <v>26</v>
      </c>
      <c r="D14" s="15" t="s">
        <v>70</v>
      </c>
      <c r="E14" s="14" t="s">
        <v>71</v>
      </c>
      <c r="F14" s="19">
        <v>45093</v>
      </c>
      <c r="G14" s="16" t="s">
        <v>30</v>
      </c>
      <c r="H14" s="17" t="s">
        <v>31</v>
      </c>
      <c r="I14" s="14" t="s">
        <v>67</v>
      </c>
      <c r="J14" s="14" t="s">
        <v>67</v>
      </c>
      <c r="K14" s="14" t="s">
        <v>64</v>
      </c>
      <c r="L14" s="13">
        <v>0</v>
      </c>
      <c r="M14" s="36">
        <v>0</v>
      </c>
      <c r="N14" s="35" t="s">
        <v>68</v>
      </c>
      <c r="O14" s="35" t="s">
        <v>36</v>
      </c>
      <c r="P14" s="14">
        <v>2385.04</v>
      </c>
      <c r="Q14" s="14">
        <v>2024.88</v>
      </c>
      <c r="R14" s="14">
        <v>104.36</v>
      </c>
      <c r="S14" s="14">
        <v>419.3</v>
      </c>
      <c r="T14" s="14">
        <v>4933.58</v>
      </c>
      <c r="U14" s="24" t="s">
        <v>69</v>
      </c>
      <c r="V14" s="41">
        <v>5</v>
      </c>
      <c r="W14" s="34"/>
    </row>
    <row r="15" s="1" customFormat="1" ht="42" customHeight="1" spans="1:23">
      <c r="A15" s="13">
        <v>10</v>
      </c>
      <c r="B15" s="14" t="s">
        <v>25</v>
      </c>
      <c r="C15" s="14" t="s">
        <v>26</v>
      </c>
      <c r="D15" s="15" t="s">
        <v>72</v>
      </c>
      <c r="E15" s="14" t="s">
        <v>73</v>
      </c>
      <c r="F15" s="19">
        <v>44743</v>
      </c>
      <c r="G15" s="16" t="s">
        <v>30</v>
      </c>
      <c r="H15" s="17" t="s">
        <v>49</v>
      </c>
      <c r="I15" s="14" t="s">
        <v>74</v>
      </c>
      <c r="J15" s="14" t="s">
        <v>74</v>
      </c>
      <c r="K15" s="14" t="s">
        <v>64</v>
      </c>
      <c r="L15" s="13">
        <v>0</v>
      </c>
      <c r="M15" s="36">
        <v>0</v>
      </c>
      <c r="N15" s="35" t="s">
        <v>75</v>
      </c>
      <c r="O15" s="35" t="s">
        <v>36</v>
      </c>
      <c r="P15" s="14">
        <v>2385.04</v>
      </c>
      <c r="Q15" s="14">
        <v>2024.88</v>
      </c>
      <c r="R15" s="14">
        <v>104.36</v>
      </c>
      <c r="S15" s="14">
        <v>335.44</v>
      </c>
      <c r="T15" s="14">
        <v>4849.72</v>
      </c>
      <c r="U15" s="24" t="s">
        <v>76</v>
      </c>
      <c r="V15" s="41">
        <v>4</v>
      </c>
      <c r="W15" s="34"/>
    </row>
    <row r="16" s="1" customFormat="1" ht="42" customHeight="1" spans="1:23">
      <c r="A16" s="13">
        <v>11</v>
      </c>
      <c r="B16" s="14" t="s">
        <v>25</v>
      </c>
      <c r="C16" s="14" t="s">
        <v>26</v>
      </c>
      <c r="D16" s="15" t="s">
        <v>77</v>
      </c>
      <c r="E16" s="14" t="s">
        <v>78</v>
      </c>
      <c r="F16" s="19">
        <v>45107</v>
      </c>
      <c r="G16" s="16" t="s">
        <v>30</v>
      </c>
      <c r="H16" s="17" t="s">
        <v>49</v>
      </c>
      <c r="I16" s="14" t="s">
        <v>79</v>
      </c>
      <c r="J16" s="14" t="s">
        <v>79</v>
      </c>
      <c r="K16" s="14" t="s">
        <v>64</v>
      </c>
      <c r="L16" s="13">
        <v>0</v>
      </c>
      <c r="M16" s="36">
        <v>0</v>
      </c>
      <c r="N16" s="35" t="s">
        <v>80</v>
      </c>
      <c r="O16" s="35" t="s">
        <v>36</v>
      </c>
      <c r="P16" s="14">
        <v>1192.52</v>
      </c>
      <c r="Q16" s="14">
        <v>1012.44</v>
      </c>
      <c r="R16" s="14">
        <v>52.18</v>
      </c>
      <c r="S16" s="14">
        <v>167.72</v>
      </c>
      <c r="T16" s="14">
        <v>2424.86</v>
      </c>
      <c r="U16" s="24" t="s">
        <v>81</v>
      </c>
      <c r="V16" s="41">
        <v>2</v>
      </c>
      <c r="W16" s="34"/>
    </row>
    <row r="17" s="1" customFormat="1" ht="42" customHeight="1" spans="1:23">
      <c r="A17" s="13">
        <v>12</v>
      </c>
      <c r="B17" s="14" t="s">
        <v>25</v>
      </c>
      <c r="C17" s="14" t="s">
        <v>26</v>
      </c>
      <c r="D17" s="15" t="s">
        <v>82</v>
      </c>
      <c r="E17" s="14" t="s">
        <v>83</v>
      </c>
      <c r="F17" s="19">
        <v>45107</v>
      </c>
      <c r="G17" s="16" t="s">
        <v>30</v>
      </c>
      <c r="H17" s="17" t="s">
        <v>31</v>
      </c>
      <c r="I17" s="37">
        <v>45111</v>
      </c>
      <c r="J17" s="37">
        <v>45111</v>
      </c>
      <c r="K17" s="14" t="s">
        <v>64</v>
      </c>
      <c r="L17" s="13">
        <v>0</v>
      </c>
      <c r="M17" s="36">
        <v>0</v>
      </c>
      <c r="N17" s="35" t="s">
        <v>35</v>
      </c>
      <c r="O17" s="35" t="s">
        <v>36</v>
      </c>
      <c r="P17" s="14">
        <v>3577.56</v>
      </c>
      <c r="Q17" s="14">
        <v>3037.32</v>
      </c>
      <c r="R17" s="14">
        <v>156.54</v>
      </c>
      <c r="S17" s="14">
        <v>503.16</v>
      </c>
      <c r="T17" s="14">
        <v>7274.58</v>
      </c>
      <c r="U17" s="24" t="s">
        <v>37</v>
      </c>
      <c r="V17" s="41">
        <v>6</v>
      </c>
      <c r="W17" s="34"/>
    </row>
    <row r="18" s="1" customFormat="1" ht="40.95" customHeight="1" spans="1:23">
      <c r="A18" s="13">
        <v>13</v>
      </c>
      <c r="B18" s="14" t="s">
        <v>84</v>
      </c>
      <c r="C18" s="14" t="s">
        <v>26</v>
      </c>
      <c r="D18" s="15" t="s">
        <v>85</v>
      </c>
      <c r="E18" s="14" t="s">
        <v>86</v>
      </c>
      <c r="F18" s="17" t="s">
        <v>87</v>
      </c>
      <c r="G18" s="20" t="s">
        <v>30</v>
      </c>
      <c r="H18" s="17" t="s">
        <v>31</v>
      </c>
      <c r="I18" s="14" t="s">
        <v>88</v>
      </c>
      <c r="J18" s="14" t="s">
        <v>88</v>
      </c>
      <c r="K18" s="14" t="s">
        <v>33</v>
      </c>
      <c r="L18" s="14" t="s">
        <v>34</v>
      </c>
      <c r="M18" s="36">
        <v>30</v>
      </c>
      <c r="N18" s="35" t="s">
        <v>35</v>
      </c>
      <c r="O18" s="35" t="s">
        <v>36</v>
      </c>
      <c r="P18" s="14">
        <v>3577.92</v>
      </c>
      <c r="Q18" s="14">
        <v>3037.32</v>
      </c>
      <c r="R18" s="14">
        <v>156.54</v>
      </c>
      <c r="S18" s="14">
        <v>402.54</v>
      </c>
      <c r="T18" s="14">
        <f t="shared" ref="T18:T29" si="0">P18+Q18+R18+S18</f>
        <v>7174.32</v>
      </c>
      <c r="U18" s="14" t="s">
        <v>37</v>
      </c>
      <c r="V18" s="14">
        <v>6</v>
      </c>
      <c r="W18" s="34"/>
    </row>
    <row r="19" s="1" customFormat="1" ht="40.95" customHeight="1" spans="1:23">
      <c r="A19" s="13">
        <v>14</v>
      </c>
      <c r="B19" s="14" t="s">
        <v>84</v>
      </c>
      <c r="C19" s="14" t="s">
        <v>26</v>
      </c>
      <c r="D19" s="15" t="s">
        <v>89</v>
      </c>
      <c r="E19" s="14" t="s">
        <v>90</v>
      </c>
      <c r="F19" s="17" t="s">
        <v>91</v>
      </c>
      <c r="G19" s="20" t="s">
        <v>30</v>
      </c>
      <c r="H19" s="17" t="s">
        <v>31</v>
      </c>
      <c r="I19" s="14" t="s">
        <v>92</v>
      </c>
      <c r="J19" s="14" t="s">
        <v>92</v>
      </c>
      <c r="K19" s="14" t="s">
        <v>33</v>
      </c>
      <c r="L19" s="14" t="s">
        <v>34</v>
      </c>
      <c r="M19" s="36">
        <v>30</v>
      </c>
      <c r="N19" s="35" t="s">
        <v>35</v>
      </c>
      <c r="O19" s="35" t="s">
        <v>36</v>
      </c>
      <c r="P19" s="14">
        <v>3600</v>
      </c>
      <c r="Q19" s="14">
        <v>3037.32</v>
      </c>
      <c r="R19" s="14">
        <v>157.5</v>
      </c>
      <c r="S19" s="14">
        <v>405</v>
      </c>
      <c r="T19" s="14">
        <f t="shared" si="0"/>
        <v>7199.82</v>
      </c>
      <c r="U19" s="14" t="s">
        <v>37</v>
      </c>
      <c r="V19" s="14">
        <v>6</v>
      </c>
      <c r="W19" s="34"/>
    </row>
    <row r="20" s="1" customFormat="1" ht="40.95" customHeight="1" spans="1:23">
      <c r="A20" s="13">
        <v>15</v>
      </c>
      <c r="B20" s="14" t="s">
        <v>84</v>
      </c>
      <c r="C20" s="14" t="s">
        <v>26</v>
      </c>
      <c r="D20" s="15" t="s">
        <v>93</v>
      </c>
      <c r="E20" s="14" t="s">
        <v>94</v>
      </c>
      <c r="F20" s="17" t="s">
        <v>95</v>
      </c>
      <c r="G20" s="20" t="s">
        <v>30</v>
      </c>
      <c r="H20" s="17" t="s">
        <v>31</v>
      </c>
      <c r="I20" s="14" t="s">
        <v>96</v>
      </c>
      <c r="J20" s="14" t="s">
        <v>96</v>
      </c>
      <c r="K20" s="14" t="s">
        <v>33</v>
      </c>
      <c r="L20" s="14" t="s">
        <v>34</v>
      </c>
      <c r="M20" s="36">
        <v>30</v>
      </c>
      <c r="N20" s="35" t="s">
        <v>35</v>
      </c>
      <c r="O20" s="35" t="s">
        <v>36</v>
      </c>
      <c r="P20" s="14">
        <v>3577.92</v>
      </c>
      <c r="Q20" s="14">
        <v>3037.32</v>
      </c>
      <c r="R20" s="14">
        <v>156.54</v>
      </c>
      <c r="S20" s="14">
        <v>402.54</v>
      </c>
      <c r="T20" s="14">
        <f t="shared" si="0"/>
        <v>7174.32</v>
      </c>
      <c r="U20" s="14" t="s">
        <v>37</v>
      </c>
      <c r="V20" s="14">
        <v>6</v>
      </c>
      <c r="W20" s="34"/>
    </row>
    <row r="21" s="1" customFormat="1" ht="40.95" customHeight="1" spans="1:23">
      <c r="A21" s="13">
        <v>16</v>
      </c>
      <c r="B21" s="14" t="s">
        <v>84</v>
      </c>
      <c r="C21" s="14" t="s">
        <v>26</v>
      </c>
      <c r="D21" s="15" t="s">
        <v>97</v>
      </c>
      <c r="E21" s="14" t="s">
        <v>98</v>
      </c>
      <c r="F21" s="17" t="s">
        <v>99</v>
      </c>
      <c r="G21" s="20" t="s">
        <v>30</v>
      </c>
      <c r="H21" s="17" t="s">
        <v>31</v>
      </c>
      <c r="I21" s="14" t="s">
        <v>100</v>
      </c>
      <c r="J21" s="14" t="s">
        <v>100</v>
      </c>
      <c r="K21" s="14" t="s">
        <v>52</v>
      </c>
      <c r="L21" s="14" t="s">
        <v>34</v>
      </c>
      <c r="M21" s="36">
        <v>30</v>
      </c>
      <c r="N21" s="35" t="s">
        <v>35</v>
      </c>
      <c r="O21" s="35" t="s">
        <v>101</v>
      </c>
      <c r="P21" s="14">
        <v>1120</v>
      </c>
      <c r="Q21" s="14">
        <v>1012.44</v>
      </c>
      <c r="R21" s="14">
        <v>49</v>
      </c>
      <c r="S21" s="14">
        <v>134.16</v>
      </c>
      <c r="T21" s="14">
        <f t="shared" si="0"/>
        <v>2315.6</v>
      </c>
      <c r="U21" s="14" t="s">
        <v>102</v>
      </c>
      <c r="V21" s="14">
        <v>2</v>
      </c>
      <c r="W21" s="34"/>
    </row>
    <row r="22" s="1" customFormat="1" ht="40.95" customHeight="1" spans="1:23">
      <c r="A22" s="13">
        <v>17</v>
      </c>
      <c r="B22" s="14" t="s">
        <v>84</v>
      </c>
      <c r="C22" s="14" t="s">
        <v>26</v>
      </c>
      <c r="D22" s="15" t="s">
        <v>103</v>
      </c>
      <c r="E22" s="14" t="s">
        <v>104</v>
      </c>
      <c r="F22" s="17" t="s">
        <v>99</v>
      </c>
      <c r="G22" s="20" t="s">
        <v>30</v>
      </c>
      <c r="H22" s="17" t="s">
        <v>31</v>
      </c>
      <c r="I22" s="14" t="s">
        <v>105</v>
      </c>
      <c r="J22" s="14" t="s">
        <v>105</v>
      </c>
      <c r="K22" s="14" t="s">
        <v>52</v>
      </c>
      <c r="L22" s="14" t="s">
        <v>106</v>
      </c>
      <c r="M22" s="36">
        <v>29</v>
      </c>
      <c r="N22" s="35" t="s">
        <v>35</v>
      </c>
      <c r="O22" s="35" t="s">
        <v>36</v>
      </c>
      <c r="P22" s="14">
        <v>3577.92</v>
      </c>
      <c r="Q22" s="14">
        <v>3037.32</v>
      </c>
      <c r="R22" s="14">
        <v>156.54</v>
      </c>
      <c r="S22" s="14">
        <v>402.54</v>
      </c>
      <c r="T22" s="14">
        <f t="shared" si="0"/>
        <v>7174.32</v>
      </c>
      <c r="U22" s="14" t="s">
        <v>37</v>
      </c>
      <c r="V22" s="14">
        <v>6</v>
      </c>
      <c r="W22" s="34"/>
    </row>
    <row r="23" s="1" customFormat="1" ht="40.95" customHeight="1" spans="1:23">
      <c r="A23" s="13">
        <v>18</v>
      </c>
      <c r="B23" s="14" t="s">
        <v>84</v>
      </c>
      <c r="C23" s="14" t="s">
        <v>26</v>
      </c>
      <c r="D23" s="18" t="s">
        <v>107</v>
      </c>
      <c r="E23" s="14" t="s">
        <v>108</v>
      </c>
      <c r="F23" s="17" t="s">
        <v>109</v>
      </c>
      <c r="G23" s="16" t="s">
        <v>30</v>
      </c>
      <c r="H23" s="17" t="s">
        <v>31</v>
      </c>
      <c r="I23" s="14" t="s">
        <v>110</v>
      </c>
      <c r="J23" s="14" t="s">
        <v>110</v>
      </c>
      <c r="K23" s="14" t="s">
        <v>52</v>
      </c>
      <c r="L23" s="14" t="s">
        <v>111</v>
      </c>
      <c r="M23" s="36">
        <v>28</v>
      </c>
      <c r="N23" s="35" t="s">
        <v>35</v>
      </c>
      <c r="O23" s="35" t="s">
        <v>36</v>
      </c>
      <c r="P23" s="14">
        <v>3577.92</v>
      </c>
      <c r="Q23" s="14">
        <v>3037.32</v>
      </c>
      <c r="R23" s="14">
        <v>156.54</v>
      </c>
      <c r="S23" s="14">
        <v>402.54</v>
      </c>
      <c r="T23" s="14">
        <f t="shared" si="0"/>
        <v>7174.32</v>
      </c>
      <c r="U23" s="14" t="s">
        <v>37</v>
      </c>
      <c r="V23" s="14">
        <v>6</v>
      </c>
      <c r="W23" s="34"/>
    </row>
    <row r="24" s="1" customFormat="1" ht="40.95" customHeight="1" spans="1:23">
      <c r="A24" s="13">
        <v>19</v>
      </c>
      <c r="B24" s="14" t="s">
        <v>84</v>
      </c>
      <c r="C24" s="14" t="s">
        <v>26</v>
      </c>
      <c r="D24" s="15" t="s">
        <v>112</v>
      </c>
      <c r="E24" s="14" t="s">
        <v>113</v>
      </c>
      <c r="F24" s="17" t="s">
        <v>114</v>
      </c>
      <c r="G24" s="16" t="s">
        <v>30</v>
      </c>
      <c r="H24" s="17" t="s">
        <v>31</v>
      </c>
      <c r="I24" s="14" t="s">
        <v>115</v>
      </c>
      <c r="J24" s="14" t="s">
        <v>116</v>
      </c>
      <c r="K24" s="14" t="s">
        <v>56</v>
      </c>
      <c r="L24" s="14" t="s">
        <v>117</v>
      </c>
      <c r="M24" s="36">
        <v>27</v>
      </c>
      <c r="N24" s="35" t="s">
        <v>35</v>
      </c>
      <c r="O24" s="35" t="s">
        <v>36</v>
      </c>
      <c r="P24" s="14">
        <v>3577.92</v>
      </c>
      <c r="Q24" s="14">
        <v>3037.32</v>
      </c>
      <c r="R24" s="14">
        <v>156.54</v>
      </c>
      <c r="S24" s="14">
        <v>402.54</v>
      </c>
      <c r="T24" s="14">
        <f t="shared" si="0"/>
        <v>7174.32</v>
      </c>
      <c r="U24" s="14" t="s">
        <v>37</v>
      </c>
      <c r="V24" s="14">
        <v>6</v>
      </c>
      <c r="W24" s="34"/>
    </row>
    <row r="25" s="1" customFormat="1" ht="40.95" customHeight="1" spans="1:23">
      <c r="A25" s="13">
        <v>20</v>
      </c>
      <c r="B25" s="14" t="s">
        <v>84</v>
      </c>
      <c r="C25" s="14" t="s">
        <v>26</v>
      </c>
      <c r="D25" s="15" t="s">
        <v>118</v>
      </c>
      <c r="E25" s="14" t="s">
        <v>119</v>
      </c>
      <c r="F25" s="17" t="s">
        <v>99</v>
      </c>
      <c r="G25" s="16" t="s">
        <v>30</v>
      </c>
      <c r="H25" s="17" t="s">
        <v>49</v>
      </c>
      <c r="I25" s="14" t="s">
        <v>120</v>
      </c>
      <c r="J25" s="14" t="s">
        <v>116</v>
      </c>
      <c r="K25" s="14" t="s">
        <v>56</v>
      </c>
      <c r="L25" s="14" t="s">
        <v>121</v>
      </c>
      <c r="M25" s="36">
        <v>23</v>
      </c>
      <c r="N25" s="35" t="s">
        <v>35</v>
      </c>
      <c r="O25" s="35" t="s">
        <v>36</v>
      </c>
      <c r="P25" s="14">
        <v>3577.92</v>
      </c>
      <c r="Q25" s="14">
        <v>3037.32</v>
      </c>
      <c r="R25" s="14">
        <v>156.54</v>
      </c>
      <c r="S25" s="14">
        <v>402.54</v>
      </c>
      <c r="T25" s="14">
        <f t="shared" si="0"/>
        <v>7174.32</v>
      </c>
      <c r="U25" s="14" t="s">
        <v>37</v>
      </c>
      <c r="V25" s="14">
        <v>6</v>
      </c>
      <c r="W25" s="34"/>
    </row>
    <row r="26" s="1" customFormat="1" ht="40.95" customHeight="1" spans="1:23">
      <c r="A26" s="13">
        <v>21</v>
      </c>
      <c r="B26" s="14" t="s">
        <v>84</v>
      </c>
      <c r="C26" s="14" t="s">
        <v>26</v>
      </c>
      <c r="D26" s="15" t="s">
        <v>122</v>
      </c>
      <c r="E26" s="14" t="s">
        <v>123</v>
      </c>
      <c r="F26" s="17" t="s">
        <v>124</v>
      </c>
      <c r="G26" s="16" t="s">
        <v>30</v>
      </c>
      <c r="H26" s="17" t="s">
        <v>49</v>
      </c>
      <c r="I26" s="14" t="s">
        <v>125</v>
      </c>
      <c r="J26" s="35">
        <v>44758</v>
      </c>
      <c r="K26" s="14" t="s">
        <v>56</v>
      </c>
      <c r="L26" s="14" t="s">
        <v>126</v>
      </c>
      <c r="M26" s="36">
        <v>11</v>
      </c>
      <c r="N26" s="35" t="s">
        <v>35</v>
      </c>
      <c r="O26" s="35" t="s">
        <v>36</v>
      </c>
      <c r="P26" s="14">
        <v>3577.92</v>
      </c>
      <c r="Q26" s="14">
        <v>3037.32</v>
      </c>
      <c r="R26" s="14">
        <v>156.54</v>
      </c>
      <c r="S26" s="14">
        <v>402.54</v>
      </c>
      <c r="T26" s="14">
        <f t="shared" si="0"/>
        <v>7174.32</v>
      </c>
      <c r="U26" s="14" t="s">
        <v>37</v>
      </c>
      <c r="V26" s="14">
        <v>6</v>
      </c>
      <c r="W26" s="34"/>
    </row>
    <row r="27" s="1" customFormat="1" ht="40.95" customHeight="1" spans="1:23">
      <c r="A27" s="13">
        <v>22</v>
      </c>
      <c r="B27" s="14" t="s">
        <v>84</v>
      </c>
      <c r="C27" s="14" t="s">
        <v>26</v>
      </c>
      <c r="D27" s="15" t="s">
        <v>127</v>
      </c>
      <c r="E27" s="14" t="s">
        <v>128</v>
      </c>
      <c r="F27" s="17" t="s">
        <v>129</v>
      </c>
      <c r="G27" s="16" t="s">
        <v>30</v>
      </c>
      <c r="H27" s="17" t="s">
        <v>31</v>
      </c>
      <c r="I27" s="14" t="s">
        <v>130</v>
      </c>
      <c r="J27" s="35" t="s">
        <v>130</v>
      </c>
      <c r="K27" s="35" t="s">
        <v>64</v>
      </c>
      <c r="L27" s="14">
        <v>0</v>
      </c>
      <c r="M27" s="36">
        <v>0</v>
      </c>
      <c r="N27" s="35" t="s">
        <v>68</v>
      </c>
      <c r="O27" s="35" t="s">
        <v>36</v>
      </c>
      <c r="P27" s="14">
        <v>2981.3</v>
      </c>
      <c r="Q27" s="14">
        <v>2531.1</v>
      </c>
      <c r="R27" s="14">
        <v>130.45</v>
      </c>
      <c r="S27" s="14">
        <v>335.45</v>
      </c>
      <c r="T27" s="14">
        <f t="shared" si="0"/>
        <v>5978.3</v>
      </c>
      <c r="U27" s="14" t="s">
        <v>69</v>
      </c>
      <c r="V27" s="41">
        <v>5</v>
      </c>
      <c r="W27" s="34"/>
    </row>
    <row r="28" s="1" customFormat="1" ht="40.95" customHeight="1" spans="1:23">
      <c r="A28" s="13">
        <v>23</v>
      </c>
      <c r="B28" s="14" t="s">
        <v>84</v>
      </c>
      <c r="C28" s="14" t="s">
        <v>26</v>
      </c>
      <c r="D28" s="15" t="s">
        <v>131</v>
      </c>
      <c r="E28" s="14" t="s">
        <v>132</v>
      </c>
      <c r="F28" s="17" t="s">
        <v>133</v>
      </c>
      <c r="G28" s="16" t="s">
        <v>30</v>
      </c>
      <c r="H28" s="17" t="s">
        <v>31</v>
      </c>
      <c r="I28" s="14" t="s">
        <v>134</v>
      </c>
      <c r="J28" s="35" t="s">
        <v>134</v>
      </c>
      <c r="K28" s="35" t="s">
        <v>64</v>
      </c>
      <c r="L28" s="14">
        <v>0</v>
      </c>
      <c r="M28" s="36">
        <v>0</v>
      </c>
      <c r="N28" s="35" t="s">
        <v>68</v>
      </c>
      <c r="O28" s="35" t="s">
        <v>36</v>
      </c>
      <c r="P28" s="14">
        <v>2385.04</v>
      </c>
      <c r="Q28" s="14">
        <v>2024.88</v>
      </c>
      <c r="R28" s="14">
        <v>104.36</v>
      </c>
      <c r="S28" s="14">
        <v>335.45</v>
      </c>
      <c r="T28" s="14">
        <f t="shared" si="0"/>
        <v>4849.73</v>
      </c>
      <c r="U28" s="14" t="s">
        <v>69</v>
      </c>
      <c r="V28" s="41">
        <v>5</v>
      </c>
      <c r="W28" s="34"/>
    </row>
    <row r="29" s="1" customFormat="1" ht="40.95" customHeight="1" spans="1:23">
      <c r="A29" s="13">
        <v>24</v>
      </c>
      <c r="B29" s="14" t="s">
        <v>84</v>
      </c>
      <c r="C29" s="14" t="s">
        <v>26</v>
      </c>
      <c r="D29" s="15" t="s">
        <v>135</v>
      </c>
      <c r="E29" s="14" t="s">
        <v>136</v>
      </c>
      <c r="F29" s="17" t="s">
        <v>137</v>
      </c>
      <c r="G29" s="16" t="s">
        <v>30</v>
      </c>
      <c r="H29" s="17" t="s">
        <v>31</v>
      </c>
      <c r="I29" s="14" t="s">
        <v>138</v>
      </c>
      <c r="J29" s="35" t="s">
        <v>138</v>
      </c>
      <c r="K29" s="35" t="s">
        <v>64</v>
      </c>
      <c r="L29" s="14">
        <v>0</v>
      </c>
      <c r="M29" s="36">
        <v>0</v>
      </c>
      <c r="N29" s="35" t="s">
        <v>68</v>
      </c>
      <c r="O29" s="35" t="s">
        <v>36</v>
      </c>
      <c r="P29" s="14">
        <v>2385.04</v>
      </c>
      <c r="Q29" s="14">
        <v>2024.88</v>
      </c>
      <c r="R29" s="14">
        <v>104.36</v>
      </c>
      <c r="S29" s="14">
        <v>335.45</v>
      </c>
      <c r="T29" s="14">
        <f t="shared" si="0"/>
        <v>4849.73</v>
      </c>
      <c r="U29" s="14" t="s">
        <v>69</v>
      </c>
      <c r="V29" s="41">
        <v>5</v>
      </c>
      <c r="W29" s="34"/>
    </row>
    <row r="30" s="1" customFormat="1" ht="40.95" customHeight="1" spans="1:23">
      <c r="A30" s="13">
        <v>25</v>
      </c>
      <c r="B30" s="14" t="s">
        <v>139</v>
      </c>
      <c r="C30" s="14" t="s">
        <v>26</v>
      </c>
      <c r="D30" s="18" t="s">
        <v>140</v>
      </c>
      <c r="E30" s="15" t="s">
        <v>141</v>
      </c>
      <c r="F30" s="21" t="s">
        <v>142</v>
      </c>
      <c r="G30" s="16" t="s">
        <v>30</v>
      </c>
      <c r="H30" s="16" t="s">
        <v>31</v>
      </c>
      <c r="I30" s="35" t="s">
        <v>143</v>
      </c>
      <c r="J30" s="14" t="s">
        <v>143</v>
      </c>
      <c r="K30" s="43" t="s">
        <v>52</v>
      </c>
      <c r="L30" s="14" t="s">
        <v>111</v>
      </c>
      <c r="M30" s="36">
        <v>28</v>
      </c>
      <c r="N30" s="35" t="s">
        <v>35</v>
      </c>
      <c r="O30" s="35" t="s">
        <v>36</v>
      </c>
      <c r="P30" s="14">
        <v>3648</v>
      </c>
      <c r="Q30" s="14">
        <v>3037.32</v>
      </c>
      <c r="R30" s="14">
        <v>159.6</v>
      </c>
      <c r="S30" s="14">
        <v>193.8</v>
      </c>
      <c r="T30" s="14">
        <v>7038.72</v>
      </c>
      <c r="U30" s="24" t="s">
        <v>37</v>
      </c>
      <c r="V30" s="41">
        <v>6</v>
      </c>
      <c r="W30" s="34"/>
    </row>
    <row r="31" s="1" customFormat="1" ht="40.95" customHeight="1" spans="1:23">
      <c r="A31" s="13">
        <v>26</v>
      </c>
      <c r="B31" s="14" t="s">
        <v>139</v>
      </c>
      <c r="C31" s="14" t="s">
        <v>26</v>
      </c>
      <c r="D31" s="15" t="s">
        <v>144</v>
      </c>
      <c r="E31" s="15" t="s">
        <v>145</v>
      </c>
      <c r="F31" s="19">
        <v>44743</v>
      </c>
      <c r="G31" s="16" t="s">
        <v>30</v>
      </c>
      <c r="H31" s="16" t="s">
        <v>49</v>
      </c>
      <c r="I31" s="35" t="s">
        <v>146</v>
      </c>
      <c r="J31" s="14" t="s">
        <v>146</v>
      </c>
      <c r="K31" s="14" t="s">
        <v>64</v>
      </c>
      <c r="L31" s="14">
        <v>0</v>
      </c>
      <c r="M31" s="36">
        <v>0</v>
      </c>
      <c r="N31" s="35" t="s">
        <v>35</v>
      </c>
      <c r="O31" s="35" t="s">
        <v>36</v>
      </c>
      <c r="P31" s="14">
        <v>2981.3</v>
      </c>
      <c r="Q31" s="14">
        <v>2531.1</v>
      </c>
      <c r="R31" s="14">
        <v>130.45</v>
      </c>
      <c r="S31" s="14">
        <v>190.08</v>
      </c>
      <c r="T31" s="14">
        <v>5832.93</v>
      </c>
      <c r="U31" s="24" t="s">
        <v>37</v>
      </c>
      <c r="V31" s="41">
        <v>6</v>
      </c>
      <c r="W31" s="34"/>
    </row>
    <row r="32" s="1" customFormat="1" ht="40.95" customHeight="1" spans="1:23">
      <c r="A32" s="13">
        <v>27</v>
      </c>
      <c r="B32" s="14" t="s">
        <v>139</v>
      </c>
      <c r="C32" s="14" t="s">
        <v>26</v>
      </c>
      <c r="D32" s="15" t="s">
        <v>147</v>
      </c>
      <c r="E32" s="15" t="s">
        <v>148</v>
      </c>
      <c r="F32" s="19">
        <v>44720</v>
      </c>
      <c r="G32" s="16" t="s">
        <v>30</v>
      </c>
      <c r="H32" s="16" t="s">
        <v>31</v>
      </c>
      <c r="I32" s="35" t="s">
        <v>138</v>
      </c>
      <c r="J32" s="14" t="s">
        <v>138</v>
      </c>
      <c r="K32" s="14" t="s">
        <v>64</v>
      </c>
      <c r="L32" s="14">
        <v>0</v>
      </c>
      <c r="M32" s="36">
        <v>0</v>
      </c>
      <c r="N32" s="35" t="s">
        <v>68</v>
      </c>
      <c r="O32" s="35" t="s">
        <v>36</v>
      </c>
      <c r="P32" s="14">
        <v>2385.04</v>
      </c>
      <c r="Q32" s="14">
        <v>2024.88</v>
      </c>
      <c r="R32" s="14">
        <v>104.36</v>
      </c>
      <c r="S32" s="14">
        <v>158.4</v>
      </c>
      <c r="T32" s="14">
        <v>4672.68</v>
      </c>
      <c r="U32" s="24" t="s">
        <v>69</v>
      </c>
      <c r="V32" s="41">
        <v>5</v>
      </c>
      <c r="W32" s="34"/>
    </row>
    <row r="33" s="1" customFormat="1" ht="40.95" customHeight="1" spans="1:23">
      <c r="A33" s="13">
        <v>28</v>
      </c>
      <c r="B33" s="14" t="s">
        <v>139</v>
      </c>
      <c r="C33" s="14" t="s">
        <v>26</v>
      </c>
      <c r="D33" s="15" t="s">
        <v>149</v>
      </c>
      <c r="E33" s="15" t="s">
        <v>150</v>
      </c>
      <c r="F33" s="19">
        <v>44743</v>
      </c>
      <c r="G33" s="16" t="s">
        <v>30</v>
      </c>
      <c r="H33" s="16" t="s">
        <v>49</v>
      </c>
      <c r="I33" s="35" t="s">
        <v>151</v>
      </c>
      <c r="J33" s="14" t="s">
        <v>151</v>
      </c>
      <c r="K33" s="14" t="s">
        <v>64</v>
      </c>
      <c r="L33" s="14">
        <v>0</v>
      </c>
      <c r="M33" s="36">
        <v>0</v>
      </c>
      <c r="N33" s="35" t="s">
        <v>75</v>
      </c>
      <c r="O33" s="35" t="s">
        <v>36</v>
      </c>
      <c r="P33" s="14">
        <v>1788.78</v>
      </c>
      <c r="Q33" s="14">
        <v>1518.66</v>
      </c>
      <c r="R33" s="14">
        <v>78.27</v>
      </c>
      <c r="S33" s="14">
        <v>126.72</v>
      </c>
      <c r="T33" s="14">
        <v>3512.43</v>
      </c>
      <c r="U33" s="24" t="s">
        <v>76</v>
      </c>
      <c r="V33" s="41">
        <v>4</v>
      </c>
      <c r="W33" s="34"/>
    </row>
    <row r="34" s="1" customFormat="1" ht="40.95" customHeight="1" spans="1:23">
      <c r="A34" s="13">
        <v>29</v>
      </c>
      <c r="B34" s="22" t="s">
        <v>152</v>
      </c>
      <c r="C34" s="14" t="s">
        <v>26</v>
      </c>
      <c r="D34" s="23" t="s">
        <v>153</v>
      </c>
      <c r="E34" s="24" t="s">
        <v>154</v>
      </c>
      <c r="F34" s="25">
        <v>44742</v>
      </c>
      <c r="G34" s="16" t="s">
        <v>30</v>
      </c>
      <c r="H34" s="26" t="s">
        <v>49</v>
      </c>
      <c r="I34" s="25">
        <v>44963</v>
      </c>
      <c r="J34" s="25">
        <v>44963</v>
      </c>
      <c r="K34" s="25">
        <v>46058</v>
      </c>
      <c r="L34" s="36">
        <v>0</v>
      </c>
      <c r="M34" s="36">
        <v>0</v>
      </c>
      <c r="N34" s="24" t="s">
        <v>35</v>
      </c>
      <c r="O34" s="38">
        <v>45291</v>
      </c>
      <c r="P34" s="36">
        <f>608*6</f>
        <v>3648</v>
      </c>
      <c r="Q34" s="36">
        <f>506.22*6</f>
        <v>3037.32</v>
      </c>
      <c r="R34" s="36">
        <f>26.6*6</f>
        <v>159.6</v>
      </c>
      <c r="S34" s="36">
        <f>45.6*6</f>
        <v>273.6</v>
      </c>
      <c r="T34" s="36">
        <f>P34+Q34+R34+S34</f>
        <v>7118.52</v>
      </c>
      <c r="U34" s="24" t="s">
        <v>37</v>
      </c>
      <c r="V34" s="41">
        <v>6</v>
      </c>
      <c r="W34" s="34"/>
    </row>
    <row r="35" s="1" customFormat="1" ht="41" customHeight="1" spans="1:23">
      <c r="A35" s="13">
        <v>30</v>
      </c>
      <c r="B35" s="22" t="s">
        <v>152</v>
      </c>
      <c r="C35" s="14" t="s">
        <v>26</v>
      </c>
      <c r="D35" s="23" t="s">
        <v>155</v>
      </c>
      <c r="E35" s="24" t="s">
        <v>156</v>
      </c>
      <c r="F35" s="25">
        <v>45108</v>
      </c>
      <c r="G35" s="16" t="s">
        <v>30</v>
      </c>
      <c r="H35" s="26" t="s">
        <v>49</v>
      </c>
      <c r="I35" s="25">
        <v>45217</v>
      </c>
      <c r="J35" s="25">
        <v>45217</v>
      </c>
      <c r="K35" s="25">
        <v>46312</v>
      </c>
      <c r="L35" s="36">
        <v>0</v>
      </c>
      <c r="M35" s="36">
        <v>0</v>
      </c>
      <c r="N35" s="24" t="s">
        <v>80</v>
      </c>
      <c r="O35" s="38">
        <v>45291</v>
      </c>
      <c r="P35" s="36">
        <f>608*2</f>
        <v>1216</v>
      </c>
      <c r="Q35" s="36">
        <f>506.22*2</f>
        <v>1012.44</v>
      </c>
      <c r="R35" s="36">
        <f>26.6*2</f>
        <v>53.2</v>
      </c>
      <c r="S35" s="36">
        <f>45.6*2</f>
        <v>91.2</v>
      </c>
      <c r="T35" s="36">
        <f>P35+Q35+R35+S35</f>
        <v>2372.84</v>
      </c>
      <c r="U35" s="24" t="s">
        <v>81</v>
      </c>
      <c r="V35" s="41">
        <v>2</v>
      </c>
      <c r="W35" s="34"/>
    </row>
    <row r="36" s="2" customFormat="1" ht="39" customHeight="1" spans="1:23">
      <c r="A36" s="13">
        <v>31</v>
      </c>
      <c r="B36" s="14" t="s">
        <v>157</v>
      </c>
      <c r="C36" s="14" t="s">
        <v>26</v>
      </c>
      <c r="D36" s="26" t="s">
        <v>158</v>
      </c>
      <c r="E36" s="24" t="s">
        <v>159</v>
      </c>
      <c r="F36" s="25">
        <v>45097</v>
      </c>
      <c r="G36" s="16" t="s">
        <v>30</v>
      </c>
      <c r="H36" s="26" t="s">
        <v>31</v>
      </c>
      <c r="I36" s="25">
        <v>45187</v>
      </c>
      <c r="J36" s="25">
        <v>45187</v>
      </c>
      <c r="K36" s="25">
        <v>46282</v>
      </c>
      <c r="L36" s="36">
        <v>0</v>
      </c>
      <c r="M36" s="39">
        <v>0</v>
      </c>
      <c r="N36" s="25" t="s">
        <v>160</v>
      </c>
      <c r="O36" s="25">
        <v>45291</v>
      </c>
      <c r="P36" s="36">
        <f>608.96*3</f>
        <v>1826.88</v>
      </c>
      <c r="Q36" s="36">
        <f>506.22*3</f>
        <v>1518.66</v>
      </c>
      <c r="R36" s="42">
        <f>26.64*3</f>
        <v>79.92</v>
      </c>
      <c r="S36" s="36">
        <f>57.09*3</f>
        <v>171.27</v>
      </c>
      <c r="T36" s="36">
        <f>P36+Q36+R36+S36</f>
        <v>3596.73</v>
      </c>
      <c r="U36" s="36" t="s">
        <v>161</v>
      </c>
      <c r="V36" s="41">
        <v>3</v>
      </c>
      <c r="W36" s="34"/>
    </row>
    <row r="37" s="2" customFormat="1" ht="39" customHeight="1" spans="1:23">
      <c r="A37" s="13">
        <v>32</v>
      </c>
      <c r="B37" s="14" t="s">
        <v>157</v>
      </c>
      <c r="C37" s="14" t="s">
        <v>26</v>
      </c>
      <c r="D37" s="26" t="s">
        <v>162</v>
      </c>
      <c r="E37" s="24" t="s">
        <v>163</v>
      </c>
      <c r="F37" s="25">
        <v>45097</v>
      </c>
      <c r="G37" s="16" t="s">
        <v>30</v>
      </c>
      <c r="H37" s="26" t="s">
        <v>31</v>
      </c>
      <c r="I37" s="25">
        <v>45110</v>
      </c>
      <c r="J37" s="25">
        <v>45110</v>
      </c>
      <c r="K37" s="25">
        <v>46205</v>
      </c>
      <c r="L37" s="36">
        <v>0</v>
      </c>
      <c r="M37" s="39">
        <v>0</v>
      </c>
      <c r="N37" s="25">
        <v>45139</v>
      </c>
      <c r="O37" s="25">
        <v>45291</v>
      </c>
      <c r="P37" s="36">
        <f t="shared" ref="P37:P40" si="1">608.96*5</f>
        <v>3044.8</v>
      </c>
      <c r="Q37" s="36">
        <f t="shared" ref="Q37:Q40" si="2">506.22*5</f>
        <v>2531.1</v>
      </c>
      <c r="R37" s="42">
        <f t="shared" ref="R37:R40" si="3">26.64*5</f>
        <v>133.2</v>
      </c>
      <c r="S37" s="36">
        <f t="shared" ref="S37:S40" si="4">57.09*5</f>
        <v>285.45</v>
      </c>
      <c r="T37" s="36">
        <f t="shared" ref="T36:T41" si="5">P37+Q37+R37+S37</f>
        <v>5994.55</v>
      </c>
      <c r="U37" s="36" t="s">
        <v>69</v>
      </c>
      <c r="V37" s="41">
        <v>5</v>
      </c>
      <c r="W37" s="34"/>
    </row>
    <row r="38" s="2" customFormat="1" ht="39" customHeight="1" spans="1:23">
      <c r="A38" s="13">
        <v>33</v>
      </c>
      <c r="B38" s="14" t="s">
        <v>157</v>
      </c>
      <c r="C38" s="14" t="s">
        <v>26</v>
      </c>
      <c r="D38" s="26" t="s">
        <v>164</v>
      </c>
      <c r="E38" s="24" t="s">
        <v>165</v>
      </c>
      <c r="F38" s="25">
        <v>45098</v>
      </c>
      <c r="G38" s="16" t="s">
        <v>30</v>
      </c>
      <c r="H38" s="26" t="s">
        <v>31</v>
      </c>
      <c r="I38" s="25">
        <v>45124</v>
      </c>
      <c r="J38" s="25">
        <v>45124</v>
      </c>
      <c r="K38" s="25">
        <v>46219</v>
      </c>
      <c r="L38" s="36">
        <v>0</v>
      </c>
      <c r="M38" s="39">
        <v>0</v>
      </c>
      <c r="N38" s="25">
        <v>45139</v>
      </c>
      <c r="O38" s="25">
        <v>45291</v>
      </c>
      <c r="P38" s="36">
        <f t="shared" si="1"/>
        <v>3044.8</v>
      </c>
      <c r="Q38" s="36">
        <f t="shared" si="2"/>
        <v>2531.1</v>
      </c>
      <c r="R38" s="42">
        <f t="shared" si="3"/>
        <v>133.2</v>
      </c>
      <c r="S38" s="36">
        <f t="shared" si="4"/>
        <v>285.45</v>
      </c>
      <c r="T38" s="36">
        <f t="shared" si="5"/>
        <v>5994.55</v>
      </c>
      <c r="U38" s="36" t="s">
        <v>69</v>
      </c>
      <c r="V38" s="41">
        <v>5</v>
      </c>
      <c r="W38" s="34"/>
    </row>
    <row r="39" s="2" customFormat="1" ht="39" customHeight="1" spans="1:23">
      <c r="A39" s="13">
        <v>34</v>
      </c>
      <c r="B39" s="14" t="s">
        <v>157</v>
      </c>
      <c r="C39" s="14" t="s">
        <v>26</v>
      </c>
      <c r="D39" s="26" t="s">
        <v>166</v>
      </c>
      <c r="E39" s="24" t="s">
        <v>167</v>
      </c>
      <c r="F39" s="25">
        <v>45091</v>
      </c>
      <c r="G39" s="16" t="s">
        <v>30</v>
      </c>
      <c r="H39" s="26" t="s">
        <v>168</v>
      </c>
      <c r="I39" s="25">
        <v>45102</v>
      </c>
      <c r="J39" s="25">
        <v>45102</v>
      </c>
      <c r="K39" s="25">
        <v>46197</v>
      </c>
      <c r="L39" s="36">
        <v>0</v>
      </c>
      <c r="M39" s="39">
        <v>0</v>
      </c>
      <c r="N39" s="25">
        <v>45108</v>
      </c>
      <c r="O39" s="25">
        <v>45291</v>
      </c>
      <c r="P39" s="36">
        <f>608.96*6</f>
        <v>3653.76</v>
      </c>
      <c r="Q39" s="36">
        <f>506.22*6</f>
        <v>3037.32</v>
      </c>
      <c r="R39" s="42">
        <f>26.64*6</f>
        <v>159.84</v>
      </c>
      <c r="S39" s="36">
        <f>57.09*6</f>
        <v>342.54</v>
      </c>
      <c r="T39" s="36">
        <f t="shared" si="5"/>
        <v>7193.46</v>
      </c>
      <c r="U39" s="36" t="s">
        <v>37</v>
      </c>
      <c r="V39" s="41">
        <v>6</v>
      </c>
      <c r="W39" s="34"/>
    </row>
    <row r="40" s="2" customFormat="1" ht="39" customHeight="1" spans="1:23">
      <c r="A40" s="13">
        <v>35</v>
      </c>
      <c r="B40" s="14" t="s">
        <v>157</v>
      </c>
      <c r="C40" s="14" t="s">
        <v>26</v>
      </c>
      <c r="D40" s="26" t="s">
        <v>169</v>
      </c>
      <c r="E40" s="24" t="s">
        <v>170</v>
      </c>
      <c r="F40" s="25">
        <v>45108</v>
      </c>
      <c r="G40" s="16" t="s">
        <v>30</v>
      </c>
      <c r="H40" s="26" t="s">
        <v>31</v>
      </c>
      <c r="I40" s="25">
        <v>45110</v>
      </c>
      <c r="J40" s="25">
        <v>45110</v>
      </c>
      <c r="K40" s="25">
        <v>46205</v>
      </c>
      <c r="L40" s="36">
        <v>0</v>
      </c>
      <c r="M40" s="39">
        <v>0</v>
      </c>
      <c r="N40" s="25">
        <v>45139</v>
      </c>
      <c r="O40" s="25">
        <v>45291</v>
      </c>
      <c r="P40" s="36">
        <f t="shared" si="1"/>
        <v>3044.8</v>
      </c>
      <c r="Q40" s="36">
        <f t="shared" si="2"/>
        <v>2531.1</v>
      </c>
      <c r="R40" s="42">
        <f t="shared" si="3"/>
        <v>133.2</v>
      </c>
      <c r="S40" s="36">
        <f t="shared" si="4"/>
        <v>285.45</v>
      </c>
      <c r="T40" s="36">
        <f t="shared" si="5"/>
        <v>5994.55</v>
      </c>
      <c r="U40" s="36" t="s">
        <v>69</v>
      </c>
      <c r="V40" s="41">
        <v>5</v>
      </c>
      <c r="W40" s="34"/>
    </row>
    <row r="41" s="2" customFormat="1" ht="39" customHeight="1" spans="1:23">
      <c r="A41" s="13">
        <v>36</v>
      </c>
      <c r="B41" s="14" t="s">
        <v>157</v>
      </c>
      <c r="C41" s="14" t="s">
        <v>26</v>
      </c>
      <c r="D41" s="26" t="s">
        <v>171</v>
      </c>
      <c r="E41" s="24" t="s">
        <v>172</v>
      </c>
      <c r="F41" s="25">
        <v>44713</v>
      </c>
      <c r="G41" s="16" t="s">
        <v>30</v>
      </c>
      <c r="H41" s="26" t="s">
        <v>31</v>
      </c>
      <c r="I41" s="25">
        <v>45092</v>
      </c>
      <c r="J41" s="25">
        <v>45092</v>
      </c>
      <c r="K41" s="25">
        <v>46187</v>
      </c>
      <c r="L41" s="36">
        <v>0</v>
      </c>
      <c r="M41" s="39">
        <v>0</v>
      </c>
      <c r="N41" s="25">
        <v>45108</v>
      </c>
      <c r="O41" s="25">
        <v>45291</v>
      </c>
      <c r="P41" s="36">
        <f>608.96*6</f>
        <v>3653.76</v>
      </c>
      <c r="Q41" s="36">
        <f>506.22*6</f>
        <v>3037.32</v>
      </c>
      <c r="R41" s="42">
        <f>26.64*6</f>
        <v>159.84</v>
      </c>
      <c r="S41" s="36">
        <f>57.09*6</f>
        <v>342.54</v>
      </c>
      <c r="T41" s="36">
        <f t="shared" si="5"/>
        <v>7193.46</v>
      </c>
      <c r="U41" s="36" t="s">
        <v>37</v>
      </c>
      <c r="V41" s="41">
        <v>6</v>
      </c>
      <c r="W41" s="34"/>
    </row>
    <row r="42" s="2" customFormat="1" ht="39" customHeight="1" spans="1:23">
      <c r="A42" s="27" t="s">
        <v>173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40"/>
      <c r="P42" s="36">
        <f>SUM(P6:P41)</f>
        <v>107230.44</v>
      </c>
      <c r="Q42" s="36">
        <f>SUM(Q6:Q41)</f>
        <v>90613.38</v>
      </c>
      <c r="R42" s="36">
        <f>SUM(R6:R41)</f>
        <v>4691.53</v>
      </c>
      <c r="S42" s="36">
        <f>SUM(S6:S41)</f>
        <v>12392.97</v>
      </c>
      <c r="T42" s="36">
        <f>SUM(T6:T41)</f>
        <v>214928.32</v>
      </c>
      <c r="U42" s="36"/>
      <c r="V42" s="41">
        <f>SUM(V6:V41)</f>
        <v>187</v>
      </c>
      <c r="W42" s="34"/>
    </row>
    <row r="43" ht="43.05" customHeight="1" spans="1:23">
      <c r="A43" s="29"/>
      <c r="B43" s="30"/>
      <c r="C43" s="31"/>
      <c r="D43" s="29"/>
      <c r="E43" s="29"/>
      <c r="F43" s="1"/>
      <c r="G43" s="29"/>
      <c r="H43" s="32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ht="45" customHeight="1"/>
    <row r="45" ht="43.05" customHeight="1"/>
    <row r="46" ht="46.95" customHeight="1"/>
    <row r="47" ht="43.05" customHeight="1"/>
    <row r="48" ht="46.05" customHeight="1"/>
    <row r="49" ht="45" customHeight="1"/>
    <row r="50" ht="43.05" customHeight="1"/>
    <row r="51" ht="43.05" customHeight="1"/>
    <row r="52" ht="43.95" customHeight="1"/>
    <row r="53" ht="45" customHeight="1"/>
    <row r="54" ht="45" customHeight="1"/>
    <row r="55" ht="45" customHeight="1"/>
    <row r="56" ht="45" customHeight="1"/>
    <row r="57" ht="46.05" customHeight="1"/>
    <row r="58" ht="42" customHeight="1"/>
    <row r="59" ht="45" customHeight="1"/>
    <row r="60" ht="45" customHeight="1"/>
    <row r="61" ht="45" customHeight="1"/>
    <row r="62" ht="45" customHeight="1"/>
    <row r="63" ht="46.05" customHeight="1"/>
    <row r="64" ht="45" customHeight="1"/>
    <row r="65" ht="51" customHeight="1"/>
    <row r="66" ht="51" customHeight="1"/>
    <row r="67" ht="51" customHeight="1"/>
    <row r="68" ht="51" customHeight="1"/>
    <row r="69" ht="51" customHeight="1"/>
    <row r="70" ht="51" customHeight="1"/>
    <row r="71" ht="25.05" customHeight="1"/>
  </sheetData>
  <autoFilter ref="A5:W42">
    <extLst/>
  </autoFilter>
  <mergeCells count="3">
    <mergeCell ref="A1:W1"/>
    <mergeCell ref="A42:O42"/>
    <mergeCell ref="A2:W4"/>
  </mergeCells>
  <dataValidations count="2">
    <dataValidation allowBlank="1" showInputMessage="1" showErrorMessage="1" error="请输入有效的日期格式&#10;例如：2010-12-12" sqref="L5 P6 Q6 R6:S6 Q7 Q8 Q9 R9:S9 Q10 Q11 Q12 Q13 Q17 P18 R18:S18 P20 R20:S20 L34:L35 Q14:Q16 Q18:Q26 Q27:Q29"/>
    <dataValidation type="decimal" operator="between" allowBlank="1" showInputMessage="1" showErrorMessage="1" error="请输入数字类型数据" sqref="T10 T11 T12 T13 T17 T6:T9 T14:T16 T18:T26 T27:T29 T30:T33">
      <formula1>0</formula1>
      <formula2>9999999999.99</formula2>
    </dataValidation>
  </dataValidations>
  <printOptions horizontalCentered="1"/>
  <pageMargins left="0.0388888888888889" right="0.0388888888888889" top="0.747916666666667" bottom="0.66875" header="0.314583333333333" footer="0.314583333333333"/>
  <pageSetup paperSize="9" scale="46" fitToHeight="0" orientation="landscape" horizontalDpi="300" verticalDpi="300"/>
  <headerFooter alignWithMargins="0"/>
  <ignoredErrors>
    <ignoredError sqref="P39:S39 P40:S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张帅</cp:lastModifiedBy>
  <dcterms:created xsi:type="dcterms:W3CDTF">2020-10-14T06:39:00Z</dcterms:created>
  <cp:lastPrinted>2019-10-24T03:32:00Z</cp:lastPrinted>
  <dcterms:modified xsi:type="dcterms:W3CDTF">2024-08-29T01:32:12Z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27ADDF9A66DB4A41A6F93FDD04636417_13</vt:lpwstr>
  </property>
</Properties>
</file>