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附件1部门自评--预算部门具体项目汇总表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<sst xmlns="http://schemas.openxmlformats.org/spreadsheetml/2006/main" count="222" uniqueCount="71">
  <si>
    <t>附件1：</t>
  </si>
  <si>
    <t>丰南区2024年度财政支出绩效评价情况表（预算部门）</t>
  </si>
  <si>
    <t>部门名称（盖章）：唐山市丰南区退役军人事务局</t>
  </si>
  <si>
    <t>序号</t>
  </si>
  <si>
    <t>单位名称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</si>
  <si>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</si>
  <si>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</si>
  <si>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</si>
  <si>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</si>
  <si>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</si>
  <si>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是否涉密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</si>
  <si>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</si>
  <si>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</si>
  <si>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</si>
  <si>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</si>
  <si>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</si>
  <si>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</si>
  <si>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</si>
  <si>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</si>
  <si>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增发国债</t>
  </si>
  <si>
    <t>超长期国债</t>
  </si>
  <si>
    <t>中央</t>
  </si>
  <si>
    <t>省</t>
  </si>
  <si>
    <t>市</t>
  </si>
  <si>
    <t>优</t>
  </si>
  <si>
    <t>否</t>
  </si>
  <si>
    <t>丰南区退役军人事务局（本级）</t>
  </si>
  <si>
    <t xml:space="preserve">      60周岁退役军人生活补助</t>
  </si>
  <si>
    <t xml:space="preserve">      残疾军人补助经费（配假肢等）</t>
  </si>
  <si>
    <t>良</t>
  </si>
  <si>
    <t xml:space="preserve">      残疾军人抚恤金</t>
  </si>
  <si>
    <t xml:space="preserve">      符合安排工作条件退役士兵待安置期间生活费</t>
  </si>
  <si>
    <t xml:space="preserve">      符合安排工作条件退役士兵待安置期间医疗保险和养老保险</t>
  </si>
  <si>
    <t xml:space="preserve">      工作经费</t>
  </si>
  <si>
    <t xml:space="preserve">      劳务派遣人员经费（劳务费）</t>
  </si>
  <si>
    <t xml:space="preserve">      老党员生活补助</t>
  </si>
  <si>
    <t xml:space="preserve">      企业军转干部困难补助</t>
  </si>
  <si>
    <t xml:space="preserve">      企业军转干部生活困难补助</t>
  </si>
  <si>
    <t xml:space="preserve">      双拥经费</t>
  </si>
  <si>
    <t xml:space="preserve">      死亡抚恤（丧葬费等）</t>
  </si>
  <si>
    <t xml:space="preserve">      退役安置--退役士兵自主就业、自谋职业一次性经济补助金</t>
  </si>
  <si>
    <t xml:space="preserve">      现役军人立功受奖奖金及大学毕业生应征入伍奖励金</t>
  </si>
  <si>
    <t xml:space="preserve">      优抚对象临时救济</t>
  </si>
  <si>
    <t xml:space="preserve">      优抚对象死亡抚恤</t>
  </si>
  <si>
    <t xml:space="preserve">      优抚对象物价补贴</t>
  </si>
  <si>
    <t xml:space="preserve">      优抚对象医疗补助及参试人员体检经费</t>
  </si>
  <si>
    <t xml:space="preserve">      优抚对象优待金</t>
  </si>
  <si>
    <t xml:space="preserve">      在乡复员、退伍军人生活补助</t>
  </si>
  <si>
    <t xml:space="preserve">      重点优抚对象取暖费</t>
  </si>
  <si>
    <t xml:space="preserve">      就业见习补贴</t>
  </si>
  <si>
    <t xml:space="preserve">      就业见习补贴（区级垫付）</t>
  </si>
  <si>
    <t xml:space="preserve">      烈士纪念设施维修管理经费</t>
  </si>
  <si>
    <t xml:space="preserve">      烈士异地祭扫</t>
  </si>
  <si>
    <t xml:space="preserve">      退役军人服务中心维稳经费</t>
  </si>
  <si>
    <t xml:space="preserve">      重点优抚短期疗养</t>
  </si>
  <si>
    <t>唐山市丰南区军队离休退休干部休养所</t>
  </si>
  <si>
    <t xml:space="preserve">      军休干部体检费</t>
  </si>
  <si>
    <t xml:space="preserve">      军休干部伙食补助费</t>
  </si>
  <si>
    <r>
      <rPr>
        <sz val="11"/>
        <rFont val="宋体"/>
        <charset val="134"/>
      </rPr>
      <t xml:space="preserve">    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军休干部慰问费</t>
    </r>
  </si>
  <si>
    <t xml:space="preserve">      军休干部医疗保险趸缴</t>
  </si>
  <si>
    <t>2024年省级退役安置补助经费（唐财社[2023]180号）—无军籍职工地方性津贴补贴</t>
  </si>
  <si>
    <t xml:space="preserve">     2024年省级退役安置补助经费（唐财社[2023]180号）—离休干部及无经济收入家属遗属生活补助</t>
  </si>
  <si>
    <t>唐山市丰南区光荣院</t>
  </si>
  <si>
    <t xml:space="preserve">     光荣院护理购买服务费</t>
  </si>
  <si>
    <t xml:space="preserve">     光荣院饮食购买服务费</t>
  </si>
  <si>
    <t xml:space="preserve">     光荣院老人日常生活费</t>
  </si>
  <si>
    <t xml:space="preserve">     光荣院老人医疗陪护费</t>
  </si>
  <si>
    <t xml:space="preserve">     光荣院机构运行经费</t>
  </si>
  <si>
    <t xml:space="preserve">     劳务派遣人员经费（劳务费）</t>
  </si>
  <si>
    <t xml:space="preserve">    关于2024年省级优抚事业单位补助经费（唐财社【2023】162号）</t>
  </si>
  <si>
    <t>备注：评价总分设置为100分，得分与等级对应关系为：90分及以上为优、80（含）-89分为良、60（含）-79分为中、60分以下为差。涉密项目不予公开。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</si>
</sst>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2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0.5"/>
      <name val="方正书宋_GBK"/>
      <charset val="134"/>
    </font>
    <font>
      <sz val="11"/>
      <name val="方正书宋_GBK"/>
      <charset val="134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2">
    <xf numFmtId="0" fontId="0" fillId="0" borderId="0" xfId="0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/>
    <xf numFmtId="1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wrapText="1"/>
    </xf>
    <xf numFmtId="0" fontId="1" fillId="0" borderId="0" xfId="0" applyFont="1" applyFill="1" applyAlignment="1"/>
    <xf numFmtId="10" fontId="1" fillId="0" borderId="0" xfId="0" applyNumberFormat="1" applyFont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I51"/>
  <sheetViews>
    <sheetView tabSelected="1" topLeftCell="A42" workbookViewId="0">
      <selection activeCell="A9" sqref="A9:A49"/>
    </sheetView>
  </sheetViews>
  <sheetFormatPr defaultColWidth="8.9" defaultRowHeight="14.25"/>
  <cols>
    <col min="1" max="1" width="3.5" style="2" customWidth="1"/>
    <col min="2" max="2" width="13.9" style="3" customWidth="1"/>
    <col min="3" max="3" width="57.4" style="4" customWidth="1"/>
    <col min="4" max="5" width="11.7" style="4" customWidth="1"/>
    <col min="6" max="8" width="9.6" style="4" customWidth="1"/>
    <col min="9" max="18" width="9.9" style="4" customWidth="1"/>
    <col min="19" max="19" width="10.9" style="4" customWidth="1"/>
    <col min="20" max="35" width="10.6" style="4" customWidth="1"/>
    <col min="36" max="36" width="9.5" style="4" customWidth="1"/>
    <col min="37" max="38" width="4.4" style="4" customWidth="1"/>
    <col min="39" max="39" width="4.4" style="5" customWidth="1"/>
    <col min="40" max="269" width="8.9" style="5"/>
    <col min="270" max="16384" width="8.9" style="6"/>
  </cols>
  <sheetData>
    <row r="1" ht="22.95" customHeight="1" spans="1:3">
      <c r="A1" s="7" t="s">
        <v>0</v>
      </c>
      <c r="B1" s="5"/>
      <c r="C1" s="5"/>
    </row>
    <row r="2" ht="22.95" customHeight="1" spans="1:38">
      <c r="A2" s="8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</row>
    <row r="3" ht="25.05" customHeight="1" spans="1:38">
      <c r="A3" s="2" t="s">
        <v>2</v>
      </c>
      <c r="B3" s="9"/>
      <c r="AK3" s="34"/>
      <c r="AL3" s="34"/>
    </row>
    <row r="4" ht="19.05" customHeight="1" spans="1:39">
      <c r="A4" s="10" t="s">
        <v>3</v>
      </c>
      <c r="B4" s="10" t="s">
        <v>4</v>
      </c>
      <c r="C4" s="10" t="s">
        <v>5</v>
      </c>
      <c r="D4" s="10" t="s">
        <v>6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0" t="s">
        <v>7</v>
      </c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0" t="s">
        <v>8</v>
      </c>
      <c r="AK4" s="10" t="s">
        <v>9</v>
      </c>
      <c r="AL4" s="28" t="s">
        <v>10</v>
      </c>
      <c r="AM4" s="10" t="s">
        <v>11</v>
      </c>
    </row>
    <row r="5" ht="19.05" customHeight="1" spans="1:39">
      <c r="A5" s="12"/>
      <c r="B5" s="13"/>
      <c r="C5" s="11"/>
      <c r="D5" s="10" t="s">
        <v>12</v>
      </c>
      <c r="E5" s="14" t="s">
        <v>13</v>
      </c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24"/>
      <c r="R5" s="28" t="s">
        <v>14</v>
      </c>
      <c r="S5" s="10" t="s">
        <v>15</v>
      </c>
      <c r="T5" s="10" t="s">
        <v>12</v>
      </c>
      <c r="U5" s="14" t="s">
        <v>13</v>
      </c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24"/>
      <c r="AH5" s="28" t="s">
        <v>14</v>
      </c>
      <c r="AI5" s="10" t="s">
        <v>15</v>
      </c>
      <c r="AJ5" s="11"/>
      <c r="AK5" s="11"/>
      <c r="AL5" s="29"/>
      <c r="AM5" s="35"/>
    </row>
    <row r="6" ht="19.05" customHeight="1" spans="1:39">
      <c r="A6" s="12"/>
      <c r="B6" s="13"/>
      <c r="C6" s="11"/>
      <c r="D6" s="11"/>
      <c r="E6" s="10" t="s">
        <v>16</v>
      </c>
      <c r="F6" s="10" t="s">
        <v>17</v>
      </c>
      <c r="G6" s="11"/>
      <c r="H6" s="11"/>
      <c r="I6" s="14" t="s">
        <v>18</v>
      </c>
      <c r="J6" s="15"/>
      <c r="K6" s="24"/>
      <c r="L6" s="25" t="s">
        <v>19</v>
      </c>
      <c r="M6" s="26"/>
      <c r="N6" s="27"/>
      <c r="O6" s="25" t="s">
        <v>20</v>
      </c>
      <c r="P6" s="26"/>
      <c r="Q6" s="27"/>
      <c r="R6" s="29"/>
      <c r="S6" s="11"/>
      <c r="T6" s="11"/>
      <c r="U6" s="19" t="s">
        <v>16</v>
      </c>
      <c r="V6" s="10" t="s">
        <v>17</v>
      </c>
      <c r="W6" s="11"/>
      <c r="X6" s="11"/>
      <c r="Y6" s="14" t="s">
        <v>18</v>
      </c>
      <c r="Z6" s="24"/>
      <c r="AA6" s="11"/>
      <c r="AB6" s="25" t="s">
        <v>19</v>
      </c>
      <c r="AC6" s="25"/>
      <c r="AD6" s="27"/>
      <c r="AE6" s="25" t="s">
        <v>20</v>
      </c>
      <c r="AF6" s="26"/>
      <c r="AG6" s="27"/>
      <c r="AH6" s="29"/>
      <c r="AI6" s="11"/>
      <c r="AJ6" s="11"/>
      <c r="AK6" s="11"/>
      <c r="AL6" s="29"/>
      <c r="AM6" s="35"/>
    </row>
    <row r="7" ht="19.05" customHeight="1" spans="1:39">
      <c r="A7" s="12"/>
      <c r="B7" s="13"/>
      <c r="C7" s="11"/>
      <c r="D7" s="11"/>
      <c r="E7" s="11"/>
      <c r="F7" s="10" t="s">
        <v>21</v>
      </c>
      <c r="G7" s="10" t="s">
        <v>22</v>
      </c>
      <c r="H7" s="10" t="s">
        <v>23</v>
      </c>
      <c r="I7" s="10" t="s">
        <v>21</v>
      </c>
      <c r="J7" s="10" t="s">
        <v>22</v>
      </c>
      <c r="K7" s="10" t="s">
        <v>23</v>
      </c>
      <c r="L7" s="10" t="s">
        <v>21</v>
      </c>
      <c r="M7" s="10" t="s">
        <v>22</v>
      </c>
      <c r="N7" s="10" t="s">
        <v>23</v>
      </c>
      <c r="O7" s="10" t="s">
        <v>21</v>
      </c>
      <c r="P7" s="10" t="s">
        <v>22</v>
      </c>
      <c r="Q7" s="10" t="s">
        <v>23</v>
      </c>
      <c r="R7" s="30"/>
      <c r="S7" s="11"/>
      <c r="T7" s="11"/>
      <c r="U7" s="11"/>
      <c r="V7" s="10" t="s">
        <v>21</v>
      </c>
      <c r="W7" s="10" t="s">
        <v>22</v>
      </c>
      <c r="X7" s="10" t="s">
        <v>23</v>
      </c>
      <c r="Y7" s="10" t="s">
        <v>21</v>
      </c>
      <c r="Z7" s="10" t="s">
        <v>22</v>
      </c>
      <c r="AA7" s="10" t="s">
        <v>23</v>
      </c>
      <c r="AB7" s="10" t="s">
        <v>21</v>
      </c>
      <c r="AC7" s="10" t="s">
        <v>22</v>
      </c>
      <c r="AD7" s="10" t="s">
        <v>23</v>
      </c>
      <c r="AE7" s="10" t="s">
        <v>21</v>
      </c>
      <c r="AF7" s="10" t="s">
        <v>22</v>
      </c>
      <c r="AG7" s="10" t="s">
        <v>23</v>
      </c>
      <c r="AH7" s="30"/>
      <c r="AI7" s="11"/>
      <c r="AJ7" s="11"/>
      <c r="AK7" s="11"/>
      <c r="AL7" s="30"/>
      <c r="AM7" s="35"/>
    </row>
    <row r="8" ht="22.95" customHeight="1" spans="1:39">
      <c r="A8" s="10"/>
      <c r="B8" s="10"/>
      <c r="C8" s="10" t="s">
        <v>12</v>
      </c>
      <c r="D8" s="10">
        <f>E8+R8+S8</f>
        <v>7878.62</v>
      </c>
      <c r="E8" s="10">
        <f>SUM(F8:Q8)</f>
        <v>5038.5</v>
      </c>
      <c r="F8" s="10">
        <f t="shared" ref="F8:S8" si="0">SUM(F9:F49)</f>
        <v>3860.5</v>
      </c>
      <c r="G8" s="10">
        <f t="shared" si="0"/>
        <v>262.5</v>
      </c>
      <c r="H8" s="10">
        <f t="shared" si="0"/>
        <v>915.5</v>
      </c>
      <c r="I8" s="10">
        <f t="shared" si="0"/>
        <v>0</v>
      </c>
      <c r="J8" s="10">
        <f t="shared" si="0"/>
        <v>0</v>
      </c>
      <c r="K8" s="10">
        <f t="shared" si="0"/>
        <v>0</v>
      </c>
      <c r="L8" s="10">
        <f t="shared" si="0"/>
        <v>0</v>
      </c>
      <c r="M8" s="10">
        <f t="shared" si="0"/>
        <v>0</v>
      </c>
      <c r="N8" s="10">
        <f t="shared" si="0"/>
        <v>0</v>
      </c>
      <c r="O8" s="10">
        <f t="shared" si="0"/>
        <v>0</v>
      </c>
      <c r="P8" s="10">
        <f t="shared" si="0"/>
        <v>0</v>
      </c>
      <c r="Q8" s="10">
        <f t="shared" si="0"/>
        <v>0</v>
      </c>
      <c r="R8" s="10">
        <f t="shared" si="0"/>
        <v>0</v>
      </c>
      <c r="S8" s="10">
        <f t="shared" si="0"/>
        <v>2840.12</v>
      </c>
      <c r="T8" s="10">
        <f>U8+AH8+AI8</f>
        <v>6551.49</v>
      </c>
      <c r="U8" s="10">
        <f>SUM(V8:AG8)</f>
        <v>4965.5</v>
      </c>
      <c r="V8" s="10">
        <f t="shared" ref="V8:AI8" si="1">SUM(V9:V49)</f>
        <v>3787.5</v>
      </c>
      <c r="W8" s="10">
        <f t="shared" si="1"/>
        <v>262.5</v>
      </c>
      <c r="X8" s="10">
        <f t="shared" si="1"/>
        <v>915.5</v>
      </c>
      <c r="Y8" s="10">
        <f t="shared" si="1"/>
        <v>0</v>
      </c>
      <c r="Z8" s="10">
        <f t="shared" si="1"/>
        <v>0</v>
      </c>
      <c r="AA8" s="10">
        <f t="shared" si="1"/>
        <v>0</v>
      </c>
      <c r="AB8" s="10">
        <f t="shared" si="1"/>
        <v>0</v>
      </c>
      <c r="AC8" s="10">
        <f t="shared" si="1"/>
        <v>0</v>
      </c>
      <c r="AD8" s="10">
        <f t="shared" si="1"/>
        <v>0</v>
      </c>
      <c r="AE8" s="10">
        <f t="shared" si="1"/>
        <v>0</v>
      </c>
      <c r="AF8" s="10">
        <f t="shared" si="1"/>
        <v>0</v>
      </c>
      <c r="AG8" s="10">
        <f t="shared" si="1"/>
        <v>0</v>
      </c>
      <c r="AH8" s="10">
        <f t="shared" si="1"/>
        <v>0</v>
      </c>
      <c r="AI8" s="10">
        <f t="shared" si="1"/>
        <v>1585.99</v>
      </c>
      <c r="AJ8" s="36">
        <f>T8/D8</f>
        <v>0.831552987705969</v>
      </c>
      <c r="AK8" s="10" t="s">
        <v>24</v>
      </c>
      <c r="AL8" s="10" t="s">
        <v>25</v>
      </c>
      <c r="AM8" s="10"/>
    </row>
    <row r="9" ht="24" customHeight="1" spans="1:39">
      <c r="A9" s="10">
        <v>1</v>
      </c>
      <c r="B9" s="16" t="s">
        <v>26</v>
      </c>
      <c r="C9" s="17" t="s">
        <v>27</v>
      </c>
      <c r="D9" s="10">
        <f t="shared" ref="D9:D40" si="2">SUM(E9,S9)</f>
        <v>1986</v>
      </c>
      <c r="E9" s="10">
        <f t="shared" ref="E9:E49" si="3">SUM(F9:K9)</f>
        <v>1656</v>
      </c>
      <c r="F9" s="10">
        <v>1290</v>
      </c>
      <c r="G9" s="10"/>
      <c r="H9" s="10">
        <v>366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31">
        <v>330</v>
      </c>
      <c r="T9" s="10">
        <f t="shared" ref="T9:T43" si="4">SUM(U9,AI9)</f>
        <v>1706.05</v>
      </c>
      <c r="U9" s="10">
        <f t="shared" ref="U9:U49" si="5">SUM(V9:AA9)</f>
        <v>1656</v>
      </c>
      <c r="V9" s="10">
        <v>1290</v>
      </c>
      <c r="W9" s="10"/>
      <c r="X9" s="10">
        <v>366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>
        <v>50.05</v>
      </c>
      <c r="AJ9" s="36">
        <f t="shared" ref="AJ9:AJ49" si="6">T9/D9</f>
        <v>0.859038267875126</v>
      </c>
      <c r="AK9" s="10" t="s">
        <v>24</v>
      </c>
      <c r="AL9" s="10" t="s">
        <v>25</v>
      </c>
      <c r="AM9" s="37"/>
    </row>
    <row r="10" ht="24" customHeight="1" spans="1:44">
      <c r="A10" s="10">
        <v>2</v>
      </c>
      <c r="B10" s="16" t="s">
        <v>26</v>
      </c>
      <c r="C10" s="17" t="s">
        <v>28</v>
      </c>
      <c r="D10" s="10">
        <f t="shared" si="2"/>
        <v>5</v>
      </c>
      <c r="E10" s="10">
        <f t="shared" si="3"/>
        <v>0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31">
        <v>5</v>
      </c>
      <c r="T10" s="10">
        <f t="shared" si="4"/>
        <v>0.92</v>
      </c>
      <c r="U10" s="10">
        <f t="shared" si="5"/>
        <v>0</v>
      </c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>
        <v>0.92</v>
      </c>
      <c r="AJ10" s="36">
        <f t="shared" si="6"/>
        <v>0.184</v>
      </c>
      <c r="AK10" s="10" t="s">
        <v>29</v>
      </c>
      <c r="AL10" s="10" t="s">
        <v>25</v>
      </c>
      <c r="AM10" s="37"/>
      <c r="AR10" s="41">
        <v>0.8545</v>
      </c>
    </row>
    <row r="11" s="1" customFormat="1" ht="24" customHeight="1" spans="1:269">
      <c r="A11" s="10">
        <v>3</v>
      </c>
      <c r="B11" s="16" t="s">
        <v>26</v>
      </c>
      <c r="C11" s="18" t="s">
        <v>30</v>
      </c>
      <c r="D11" s="19">
        <f t="shared" si="2"/>
        <v>1249</v>
      </c>
      <c r="E11" s="19">
        <f t="shared" si="3"/>
        <v>1049</v>
      </c>
      <c r="F11" s="19">
        <v>973</v>
      </c>
      <c r="G11" s="19"/>
      <c r="H11" s="19">
        <v>76</v>
      </c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32">
        <v>200</v>
      </c>
      <c r="T11" s="19">
        <f t="shared" si="4"/>
        <v>1067.23</v>
      </c>
      <c r="U11" s="19">
        <f t="shared" si="5"/>
        <v>976</v>
      </c>
      <c r="V11" s="19">
        <v>900</v>
      </c>
      <c r="W11" s="19"/>
      <c r="X11" s="19">
        <v>76</v>
      </c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>
        <v>91.23</v>
      </c>
      <c r="AJ11" s="38">
        <f t="shared" si="6"/>
        <v>0.854467574059247</v>
      </c>
      <c r="AK11" s="10" t="s">
        <v>24</v>
      </c>
      <c r="AL11" s="19" t="s">
        <v>25</v>
      </c>
      <c r="AM11" s="39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  <c r="IV11" s="40"/>
      <c r="IW11" s="40"/>
      <c r="IX11" s="40"/>
      <c r="IY11" s="40"/>
      <c r="IZ11" s="40"/>
      <c r="JA11" s="40"/>
      <c r="JB11" s="40"/>
      <c r="JC11" s="40"/>
      <c r="JD11" s="40"/>
      <c r="JE11" s="40"/>
      <c r="JF11" s="40"/>
      <c r="JG11" s="40"/>
      <c r="JH11" s="40"/>
      <c r="JI11" s="40"/>
    </row>
    <row r="12" ht="24" customHeight="1" spans="1:39">
      <c r="A12" s="10">
        <v>4</v>
      </c>
      <c r="B12" s="16" t="s">
        <v>26</v>
      </c>
      <c r="C12" s="17" t="s">
        <v>31</v>
      </c>
      <c r="D12" s="10">
        <f t="shared" si="2"/>
        <v>11</v>
      </c>
      <c r="E12" s="10">
        <f t="shared" si="3"/>
        <v>0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31">
        <v>11</v>
      </c>
      <c r="T12" s="10">
        <f t="shared" si="4"/>
        <v>9.68</v>
      </c>
      <c r="U12" s="10">
        <f t="shared" si="5"/>
        <v>0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>
        <v>9.68</v>
      </c>
      <c r="AJ12" s="36">
        <f t="shared" si="6"/>
        <v>0.88</v>
      </c>
      <c r="AK12" s="10" t="s">
        <v>24</v>
      </c>
      <c r="AL12" s="10" t="s">
        <v>25</v>
      </c>
      <c r="AM12" s="37"/>
    </row>
    <row r="13" ht="24" customHeight="1" spans="1:39">
      <c r="A13" s="10">
        <v>5</v>
      </c>
      <c r="B13" s="16" t="s">
        <v>26</v>
      </c>
      <c r="C13" s="17" t="s">
        <v>32</v>
      </c>
      <c r="D13" s="10">
        <f t="shared" si="2"/>
        <v>19</v>
      </c>
      <c r="E13" s="10">
        <f t="shared" si="3"/>
        <v>0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31">
        <v>19</v>
      </c>
      <c r="T13" s="10">
        <f t="shared" si="4"/>
        <v>9.86</v>
      </c>
      <c r="U13" s="10">
        <f t="shared" si="5"/>
        <v>0</v>
      </c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>
        <v>9.86</v>
      </c>
      <c r="AJ13" s="36">
        <f t="shared" si="6"/>
        <v>0.518947368421053</v>
      </c>
      <c r="AK13" s="10" t="s">
        <v>24</v>
      </c>
      <c r="AL13" s="10" t="s">
        <v>25</v>
      </c>
      <c r="AM13" s="37"/>
    </row>
    <row r="14" ht="24" customHeight="1" spans="1:39">
      <c r="A14" s="10">
        <v>6</v>
      </c>
      <c r="B14" s="16" t="s">
        <v>26</v>
      </c>
      <c r="C14" s="17" t="s">
        <v>33</v>
      </c>
      <c r="D14" s="10">
        <f t="shared" si="2"/>
        <v>45</v>
      </c>
      <c r="E14" s="10">
        <f t="shared" si="3"/>
        <v>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>
        <v>45</v>
      </c>
      <c r="T14" s="10">
        <f t="shared" si="4"/>
        <v>44.7</v>
      </c>
      <c r="U14" s="10">
        <f t="shared" si="5"/>
        <v>0</v>
      </c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>
        <v>44.7</v>
      </c>
      <c r="AJ14" s="36">
        <f t="shared" si="6"/>
        <v>0.993333333333333</v>
      </c>
      <c r="AK14" s="10" t="s">
        <v>24</v>
      </c>
      <c r="AL14" s="10" t="s">
        <v>25</v>
      </c>
      <c r="AM14" s="37"/>
    </row>
    <row r="15" ht="24" customHeight="1" spans="1:39">
      <c r="A15" s="10">
        <v>7</v>
      </c>
      <c r="B15" s="16" t="s">
        <v>26</v>
      </c>
      <c r="C15" s="17" t="s">
        <v>34</v>
      </c>
      <c r="D15" s="10">
        <f t="shared" si="2"/>
        <v>35</v>
      </c>
      <c r="E15" s="10">
        <f t="shared" si="3"/>
        <v>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>
        <v>35</v>
      </c>
      <c r="T15" s="10">
        <f t="shared" si="4"/>
        <v>32</v>
      </c>
      <c r="U15" s="10">
        <f t="shared" si="5"/>
        <v>0</v>
      </c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>
        <v>32</v>
      </c>
      <c r="AJ15" s="36">
        <f t="shared" si="6"/>
        <v>0.914285714285714</v>
      </c>
      <c r="AK15" s="10" t="s">
        <v>24</v>
      </c>
      <c r="AL15" s="10" t="s">
        <v>25</v>
      </c>
      <c r="AM15" s="37"/>
    </row>
    <row r="16" ht="24" customHeight="1" spans="1:39">
      <c r="A16" s="10">
        <v>8</v>
      </c>
      <c r="B16" s="16" t="s">
        <v>26</v>
      </c>
      <c r="C16" s="17" t="s">
        <v>35</v>
      </c>
      <c r="D16" s="10">
        <f t="shared" si="2"/>
        <v>16.42</v>
      </c>
      <c r="E16" s="10">
        <f t="shared" si="3"/>
        <v>6.4</v>
      </c>
      <c r="F16" s="10">
        <v>6</v>
      </c>
      <c r="G16" s="10">
        <v>0.4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>
        <v>10.02</v>
      </c>
      <c r="T16" s="10">
        <f t="shared" si="4"/>
        <v>6.4</v>
      </c>
      <c r="U16" s="10">
        <f t="shared" si="5"/>
        <v>6.4</v>
      </c>
      <c r="V16" s="10">
        <v>6</v>
      </c>
      <c r="W16" s="10">
        <v>0.4</v>
      </c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>
        <v>0</v>
      </c>
      <c r="AJ16" s="36">
        <f t="shared" si="6"/>
        <v>0.389768574908648</v>
      </c>
      <c r="AK16" s="10" t="s">
        <v>29</v>
      </c>
      <c r="AL16" s="10" t="s">
        <v>25</v>
      </c>
      <c r="AM16" s="37"/>
    </row>
    <row r="17" ht="24" customHeight="1" spans="1:39">
      <c r="A17" s="10">
        <v>9</v>
      </c>
      <c r="B17" s="16" t="s">
        <v>26</v>
      </c>
      <c r="C17" s="17" t="s">
        <v>36</v>
      </c>
      <c r="D17" s="10">
        <f t="shared" si="2"/>
        <v>25</v>
      </c>
      <c r="E17" s="10">
        <f t="shared" si="3"/>
        <v>0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31">
        <v>25</v>
      </c>
      <c r="T17" s="10">
        <f t="shared" si="4"/>
        <v>20.47</v>
      </c>
      <c r="U17" s="10">
        <f t="shared" si="5"/>
        <v>0</v>
      </c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>
        <v>20.47</v>
      </c>
      <c r="AJ17" s="36">
        <f t="shared" si="6"/>
        <v>0.8188</v>
      </c>
      <c r="AK17" s="10" t="s">
        <v>24</v>
      </c>
      <c r="AL17" s="10" t="s">
        <v>25</v>
      </c>
      <c r="AM17" s="37"/>
    </row>
    <row r="18" ht="24" customHeight="1" spans="1:39">
      <c r="A18" s="10">
        <v>10</v>
      </c>
      <c r="B18" s="16" t="s">
        <v>26</v>
      </c>
      <c r="C18" s="17" t="s">
        <v>37</v>
      </c>
      <c r="D18" s="10">
        <f t="shared" si="2"/>
        <v>75</v>
      </c>
      <c r="E18" s="10">
        <f t="shared" si="3"/>
        <v>48</v>
      </c>
      <c r="F18" s="10">
        <v>24</v>
      </c>
      <c r="G18" s="10">
        <v>24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31">
        <v>27</v>
      </c>
      <c r="T18" s="10">
        <f t="shared" si="4"/>
        <v>50.67</v>
      </c>
      <c r="U18" s="10">
        <f t="shared" si="5"/>
        <v>48</v>
      </c>
      <c r="V18" s="10">
        <v>24</v>
      </c>
      <c r="W18" s="10">
        <v>24</v>
      </c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>
        <v>2.67</v>
      </c>
      <c r="AJ18" s="36">
        <f t="shared" si="6"/>
        <v>0.6756</v>
      </c>
      <c r="AK18" s="10" t="s">
        <v>24</v>
      </c>
      <c r="AL18" s="10" t="s">
        <v>25</v>
      </c>
      <c r="AM18" s="37"/>
    </row>
    <row r="19" ht="24" customHeight="1" spans="1:39">
      <c r="A19" s="10">
        <v>11</v>
      </c>
      <c r="B19" s="16" t="s">
        <v>26</v>
      </c>
      <c r="C19" s="17" t="s">
        <v>38</v>
      </c>
      <c r="D19" s="10">
        <f t="shared" si="2"/>
        <v>200</v>
      </c>
      <c r="E19" s="10">
        <f t="shared" si="3"/>
        <v>0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>
        <v>200</v>
      </c>
      <c r="T19" s="10">
        <f t="shared" si="4"/>
        <v>130.56</v>
      </c>
      <c r="U19" s="10">
        <f t="shared" si="5"/>
        <v>0</v>
      </c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>
        <v>130.56</v>
      </c>
      <c r="AJ19" s="36">
        <f t="shared" si="6"/>
        <v>0.6528</v>
      </c>
      <c r="AK19" s="10" t="s">
        <v>24</v>
      </c>
      <c r="AL19" s="10" t="s">
        <v>25</v>
      </c>
      <c r="AM19" s="37"/>
    </row>
    <row r="20" ht="24" customHeight="1" spans="1:39">
      <c r="A20" s="10">
        <v>12</v>
      </c>
      <c r="B20" s="16" t="s">
        <v>26</v>
      </c>
      <c r="C20" s="17" t="s">
        <v>39</v>
      </c>
      <c r="D20" s="10">
        <f t="shared" si="2"/>
        <v>230</v>
      </c>
      <c r="E20" s="10">
        <f t="shared" si="3"/>
        <v>0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31">
        <v>230</v>
      </c>
      <c r="T20" s="10">
        <f t="shared" si="4"/>
        <v>79.03</v>
      </c>
      <c r="U20" s="10">
        <f t="shared" si="5"/>
        <v>0</v>
      </c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>
        <v>79.03</v>
      </c>
      <c r="AJ20" s="36">
        <f t="shared" si="6"/>
        <v>0.343608695652174</v>
      </c>
      <c r="AK20" s="10" t="s">
        <v>29</v>
      </c>
      <c r="AL20" s="10" t="s">
        <v>25</v>
      </c>
      <c r="AM20" s="37"/>
    </row>
    <row r="21" ht="24" customHeight="1" spans="1:39">
      <c r="A21" s="10">
        <v>13</v>
      </c>
      <c r="B21" s="16" t="s">
        <v>26</v>
      </c>
      <c r="C21" s="17" t="s">
        <v>40</v>
      </c>
      <c r="D21" s="10">
        <f t="shared" si="2"/>
        <v>947</v>
      </c>
      <c r="E21" s="10">
        <f t="shared" si="3"/>
        <v>447</v>
      </c>
      <c r="F21" s="10"/>
      <c r="G21" s="10">
        <v>134</v>
      </c>
      <c r="H21" s="10">
        <v>313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31">
        <v>500</v>
      </c>
      <c r="T21" s="10">
        <f t="shared" si="4"/>
        <v>812.48</v>
      </c>
      <c r="U21" s="10">
        <f t="shared" si="5"/>
        <v>447</v>
      </c>
      <c r="V21" s="10"/>
      <c r="W21" s="10">
        <v>134</v>
      </c>
      <c r="X21" s="10">
        <v>313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>
        <v>365.48</v>
      </c>
      <c r="AJ21" s="36">
        <f t="shared" si="6"/>
        <v>0.857951425554382</v>
      </c>
      <c r="AK21" s="10" t="s">
        <v>24</v>
      </c>
      <c r="AL21" s="10" t="s">
        <v>25</v>
      </c>
      <c r="AM21" s="37"/>
    </row>
    <row r="22" ht="24" customHeight="1" spans="1:39">
      <c r="A22" s="10">
        <v>14</v>
      </c>
      <c r="B22" s="16" t="s">
        <v>26</v>
      </c>
      <c r="C22" s="17" t="s">
        <v>41</v>
      </c>
      <c r="D22" s="10">
        <f t="shared" si="2"/>
        <v>350</v>
      </c>
      <c r="E22" s="10">
        <f t="shared" si="3"/>
        <v>0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31">
        <v>350</v>
      </c>
      <c r="T22" s="10">
        <f t="shared" si="4"/>
        <v>304.2</v>
      </c>
      <c r="U22" s="10">
        <f t="shared" si="5"/>
        <v>0</v>
      </c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>
        <v>304.2</v>
      </c>
      <c r="AJ22" s="36">
        <f t="shared" si="6"/>
        <v>0.869142857142857</v>
      </c>
      <c r="AK22" s="10" t="s">
        <v>24</v>
      </c>
      <c r="AL22" s="10" t="s">
        <v>25</v>
      </c>
      <c r="AM22" s="37"/>
    </row>
    <row r="23" ht="24" customHeight="1" spans="1:39">
      <c r="A23" s="10">
        <v>15</v>
      </c>
      <c r="B23" s="16" t="s">
        <v>26</v>
      </c>
      <c r="C23" s="17" t="s">
        <v>42</v>
      </c>
      <c r="D23" s="10">
        <f t="shared" si="2"/>
        <v>15</v>
      </c>
      <c r="E23" s="10">
        <f t="shared" si="3"/>
        <v>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31">
        <v>15</v>
      </c>
      <c r="T23" s="10">
        <f t="shared" si="4"/>
        <v>5.4</v>
      </c>
      <c r="U23" s="10">
        <f t="shared" si="5"/>
        <v>0</v>
      </c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>
        <v>5.4</v>
      </c>
      <c r="AJ23" s="36">
        <f t="shared" si="6"/>
        <v>0.36</v>
      </c>
      <c r="AK23" s="10" t="s">
        <v>29</v>
      </c>
      <c r="AL23" s="10" t="s">
        <v>25</v>
      </c>
      <c r="AM23" s="37"/>
    </row>
    <row r="24" ht="24" customHeight="1" spans="1:39">
      <c r="A24" s="10">
        <v>16</v>
      </c>
      <c r="B24" s="16" t="s">
        <v>26</v>
      </c>
      <c r="C24" s="17" t="s">
        <v>43</v>
      </c>
      <c r="D24" s="10">
        <f t="shared" si="2"/>
        <v>317.5</v>
      </c>
      <c r="E24" s="10">
        <f t="shared" si="3"/>
        <v>267.5</v>
      </c>
      <c r="F24" s="10">
        <v>240.5</v>
      </c>
      <c r="G24" s="10">
        <v>27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31">
        <v>50</v>
      </c>
      <c r="T24" s="10">
        <f t="shared" si="4"/>
        <v>275.59</v>
      </c>
      <c r="U24" s="10">
        <f t="shared" si="5"/>
        <v>267.5</v>
      </c>
      <c r="V24" s="10">
        <v>240.5</v>
      </c>
      <c r="W24" s="10">
        <v>27</v>
      </c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>
        <v>8.09</v>
      </c>
      <c r="AJ24" s="36">
        <f t="shared" si="6"/>
        <v>0.868</v>
      </c>
      <c r="AK24" s="10" t="s">
        <v>24</v>
      </c>
      <c r="AL24" s="10" t="s">
        <v>25</v>
      </c>
      <c r="AM24" s="37"/>
    </row>
    <row r="25" ht="24" customHeight="1" spans="1:39">
      <c r="A25" s="10">
        <v>17</v>
      </c>
      <c r="B25" s="16" t="s">
        <v>26</v>
      </c>
      <c r="C25" s="17" t="s">
        <v>44</v>
      </c>
      <c r="D25" s="10">
        <f t="shared" si="2"/>
        <v>100</v>
      </c>
      <c r="E25" s="10">
        <f t="shared" si="3"/>
        <v>0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31">
        <v>100</v>
      </c>
      <c r="T25" s="10">
        <f t="shared" si="4"/>
        <v>38.49</v>
      </c>
      <c r="U25" s="10">
        <f t="shared" si="5"/>
        <v>0</v>
      </c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>
        <v>38.49</v>
      </c>
      <c r="AJ25" s="36">
        <f t="shared" si="6"/>
        <v>0.3849</v>
      </c>
      <c r="AK25" s="10" t="s">
        <v>29</v>
      </c>
      <c r="AL25" s="10" t="s">
        <v>25</v>
      </c>
      <c r="AM25" s="37"/>
    </row>
    <row r="26" ht="24" customHeight="1" spans="1:39">
      <c r="A26" s="10">
        <v>18</v>
      </c>
      <c r="B26" s="16" t="s">
        <v>26</v>
      </c>
      <c r="C26" s="17" t="s">
        <v>45</v>
      </c>
      <c r="D26" s="10">
        <f t="shared" si="2"/>
        <v>382</v>
      </c>
      <c r="E26" s="10">
        <f t="shared" si="3"/>
        <v>272</v>
      </c>
      <c r="F26" s="10">
        <v>117</v>
      </c>
      <c r="G26" s="10">
        <v>55</v>
      </c>
      <c r="H26" s="10">
        <v>100</v>
      </c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31">
        <v>110</v>
      </c>
      <c r="T26" s="10">
        <f t="shared" si="4"/>
        <v>274.7</v>
      </c>
      <c r="U26" s="10">
        <f t="shared" si="5"/>
        <v>272</v>
      </c>
      <c r="V26" s="10">
        <v>117</v>
      </c>
      <c r="W26" s="10">
        <v>55</v>
      </c>
      <c r="X26" s="10">
        <v>100</v>
      </c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>
        <v>2.7</v>
      </c>
      <c r="AJ26" s="36">
        <f t="shared" si="6"/>
        <v>0.719109947643979</v>
      </c>
      <c r="AK26" s="10" t="s">
        <v>24</v>
      </c>
      <c r="AL26" s="10" t="s">
        <v>25</v>
      </c>
      <c r="AM26" s="37"/>
    </row>
    <row r="27" ht="24" customHeight="1" spans="1:39">
      <c r="A27" s="10">
        <v>19</v>
      </c>
      <c r="B27" s="16" t="s">
        <v>26</v>
      </c>
      <c r="C27" s="17" t="s">
        <v>46</v>
      </c>
      <c r="D27" s="10">
        <f t="shared" si="2"/>
        <v>50</v>
      </c>
      <c r="E27" s="10">
        <f t="shared" si="3"/>
        <v>0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31">
        <v>50</v>
      </c>
      <c r="T27" s="10">
        <f t="shared" si="4"/>
        <v>39.42</v>
      </c>
      <c r="U27" s="10">
        <f t="shared" si="5"/>
        <v>0</v>
      </c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>
        <v>39.42</v>
      </c>
      <c r="AJ27" s="36">
        <f t="shared" si="6"/>
        <v>0.7884</v>
      </c>
      <c r="AK27" s="10" t="s">
        <v>24</v>
      </c>
      <c r="AL27" s="10" t="s">
        <v>25</v>
      </c>
      <c r="AM27" s="37"/>
    </row>
    <row r="28" ht="24" customHeight="1" spans="1:39">
      <c r="A28" s="10">
        <v>20</v>
      </c>
      <c r="B28" s="16" t="s">
        <v>26</v>
      </c>
      <c r="C28" s="17" t="s">
        <v>47</v>
      </c>
      <c r="D28" s="10">
        <f t="shared" si="2"/>
        <v>1360</v>
      </c>
      <c r="E28" s="10">
        <f t="shared" si="3"/>
        <v>1210</v>
      </c>
      <c r="F28" s="10">
        <v>1210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31">
        <v>150</v>
      </c>
      <c r="T28" s="10">
        <f t="shared" si="4"/>
        <v>1299.42</v>
      </c>
      <c r="U28" s="10">
        <f t="shared" si="5"/>
        <v>1210</v>
      </c>
      <c r="V28" s="10">
        <v>1210</v>
      </c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>
        <v>89.42</v>
      </c>
      <c r="AJ28" s="36">
        <f t="shared" si="6"/>
        <v>0.955455882352941</v>
      </c>
      <c r="AK28" s="10" t="s">
        <v>24</v>
      </c>
      <c r="AL28" s="10" t="s">
        <v>25</v>
      </c>
      <c r="AM28" s="37"/>
    </row>
    <row r="29" ht="24" customHeight="1" spans="1:39">
      <c r="A29" s="10">
        <v>21</v>
      </c>
      <c r="B29" s="16" t="s">
        <v>26</v>
      </c>
      <c r="C29" s="17" t="s">
        <v>48</v>
      </c>
      <c r="D29" s="10">
        <f t="shared" si="2"/>
        <v>144.5</v>
      </c>
      <c r="E29" s="10">
        <f t="shared" si="3"/>
        <v>60.5</v>
      </c>
      <c r="F29" s="10"/>
      <c r="G29" s="10"/>
      <c r="H29" s="10">
        <v>60.5</v>
      </c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31">
        <v>84</v>
      </c>
      <c r="T29" s="10">
        <f t="shared" si="4"/>
        <v>104</v>
      </c>
      <c r="U29" s="10">
        <f t="shared" si="5"/>
        <v>60.5</v>
      </c>
      <c r="V29" s="10"/>
      <c r="W29" s="10"/>
      <c r="X29" s="10">
        <v>60.5</v>
      </c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>
        <v>43.5</v>
      </c>
      <c r="AJ29" s="36">
        <f t="shared" si="6"/>
        <v>0.719723183391003</v>
      </c>
      <c r="AK29" s="10" t="s">
        <v>24</v>
      </c>
      <c r="AL29" s="10" t="s">
        <v>25</v>
      </c>
      <c r="AM29" s="37"/>
    </row>
    <row r="30" ht="24" customHeight="1" spans="1:39">
      <c r="A30" s="10">
        <v>22</v>
      </c>
      <c r="B30" s="16" t="s">
        <v>26</v>
      </c>
      <c r="C30" s="17" t="s">
        <v>49</v>
      </c>
      <c r="D30" s="10">
        <f t="shared" si="2"/>
        <v>7.95</v>
      </c>
      <c r="E30" s="10">
        <f t="shared" si="3"/>
        <v>0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31">
        <v>7.95</v>
      </c>
      <c r="T30" s="10">
        <f t="shared" si="4"/>
        <v>7.95</v>
      </c>
      <c r="U30" s="10">
        <f t="shared" si="5"/>
        <v>0</v>
      </c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>
        <v>7.95</v>
      </c>
      <c r="AJ30" s="36">
        <f t="shared" si="6"/>
        <v>1</v>
      </c>
      <c r="AK30" s="10" t="s">
        <v>24</v>
      </c>
      <c r="AL30" s="10" t="s">
        <v>25</v>
      </c>
      <c r="AM30" s="37"/>
    </row>
    <row r="31" ht="24" customHeight="1" spans="1:39">
      <c r="A31" s="10">
        <v>23</v>
      </c>
      <c r="B31" s="16" t="s">
        <v>26</v>
      </c>
      <c r="C31" s="17" t="s">
        <v>50</v>
      </c>
      <c r="D31" s="10">
        <f t="shared" si="2"/>
        <v>31.8</v>
      </c>
      <c r="E31" s="10">
        <f t="shared" si="3"/>
        <v>0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31">
        <v>31.8</v>
      </c>
      <c r="T31" s="10">
        <f t="shared" si="4"/>
        <v>7.67</v>
      </c>
      <c r="U31" s="10">
        <f t="shared" si="5"/>
        <v>0</v>
      </c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>
        <v>7.67</v>
      </c>
      <c r="AJ31" s="36">
        <f t="shared" si="6"/>
        <v>0.241194968553459</v>
      </c>
      <c r="AK31" s="10" t="s">
        <v>24</v>
      </c>
      <c r="AL31" s="10" t="s">
        <v>25</v>
      </c>
      <c r="AM31" s="37"/>
    </row>
    <row r="32" ht="24" customHeight="1" spans="1:39">
      <c r="A32" s="10">
        <v>24</v>
      </c>
      <c r="B32" s="16" t="s">
        <v>26</v>
      </c>
      <c r="C32" s="17" t="s">
        <v>51</v>
      </c>
      <c r="D32" s="10">
        <f t="shared" si="2"/>
        <v>20</v>
      </c>
      <c r="E32" s="10">
        <f t="shared" si="3"/>
        <v>0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>
        <v>20</v>
      </c>
      <c r="T32" s="10">
        <f t="shared" si="4"/>
        <v>20</v>
      </c>
      <c r="U32" s="10">
        <f t="shared" si="5"/>
        <v>0</v>
      </c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>
        <v>20</v>
      </c>
      <c r="AJ32" s="36">
        <f t="shared" si="6"/>
        <v>1</v>
      </c>
      <c r="AK32" s="10" t="s">
        <v>24</v>
      </c>
      <c r="AL32" s="10" t="s">
        <v>25</v>
      </c>
      <c r="AM32" s="37"/>
    </row>
    <row r="33" ht="24" customHeight="1" spans="1:39">
      <c r="A33" s="10">
        <v>25</v>
      </c>
      <c r="B33" s="16" t="s">
        <v>26</v>
      </c>
      <c r="C33" s="17" t="s">
        <v>52</v>
      </c>
      <c r="D33" s="10">
        <f t="shared" si="2"/>
        <v>3</v>
      </c>
      <c r="E33" s="10">
        <f t="shared" si="3"/>
        <v>0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>
        <v>3</v>
      </c>
      <c r="T33" s="10">
        <f t="shared" si="4"/>
        <v>2.91</v>
      </c>
      <c r="U33" s="10">
        <f t="shared" si="5"/>
        <v>0</v>
      </c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>
        <v>2.91</v>
      </c>
      <c r="AJ33" s="36">
        <f t="shared" si="6"/>
        <v>0.97</v>
      </c>
      <c r="AK33" s="10" t="s">
        <v>24</v>
      </c>
      <c r="AL33" s="10" t="s">
        <v>25</v>
      </c>
      <c r="AM33" s="37"/>
    </row>
    <row r="34" ht="23.4" customHeight="1" spans="1:39">
      <c r="A34" s="10">
        <v>26</v>
      </c>
      <c r="B34" s="16" t="s">
        <v>26</v>
      </c>
      <c r="C34" s="17" t="s">
        <v>53</v>
      </c>
      <c r="D34" s="10">
        <f t="shared" si="2"/>
        <v>64</v>
      </c>
      <c r="E34" s="10">
        <f t="shared" si="3"/>
        <v>0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>
        <v>64</v>
      </c>
      <c r="T34" s="10">
        <f t="shared" si="4"/>
        <v>56.41</v>
      </c>
      <c r="U34" s="10">
        <f t="shared" si="5"/>
        <v>0</v>
      </c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>
        <v>56.41</v>
      </c>
      <c r="AJ34" s="36">
        <f t="shared" si="6"/>
        <v>0.88140625</v>
      </c>
      <c r="AK34" s="10" t="s">
        <v>24</v>
      </c>
      <c r="AL34" s="10" t="s">
        <v>25</v>
      </c>
      <c r="AM34" s="37"/>
    </row>
    <row r="35" ht="26.4" customHeight="1" spans="1:39">
      <c r="A35" s="10">
        <v>27</v>
      </c>
      <c r="B35" s="16" t="s">
        <v>26</v>
      </c>
      <c r="C35" s="17" t="s">
        <v>54</v>
      </c>
      <c r="D35" s="10">
        <f t="shared" si="2"/>
        <v>5</v>
      </c>
      <c r="E35" s="10">
        <f t="shared" si="3"/>
        <v>0</v>
      </c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>
        <v>5</v>
      </c>
      <c r="T35" s="10">
        <f t="shared" si="4"/>
        <v>0.68</v>
      </c>
      <c r="U35" s="10">
        <f t="shared" si="5"/>
        <v>0</v>
      </c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>
        <v>0.68</v>
      </c>
      <c r="AJ35" s="36">
        <f t="shared" si="6"/>
        <v>0.136</v>
      </c>
      <c r="AK35" s="10" t="s">
        <v>29</v>
      </c>
      <c r="AL35" s="10" t="s">
        <v>25</v>
      </c>
      <c r="AM35" s="37"/>
    </row>
    <row r="36" ht="36" spans="1:39">
      <c r="A36" s="10">
        <v>28</v>
      </c>
      <c r="B36" s="16" t="s">
        <v>55</v>
      </c>
      <c r="C36" s="17" t="s">
        <v>56</v>
      </c>
      <c r="D36" s="10">
        <f t="shared" si="2"/>
        <v>2.8</v>
      </c>
      <c r="E36" s="10">
        <f t="shared" si="3"/>
        <v>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33">
        <v>2.8</v>
      </c>
      <c r="T36" s="10">
        <f t="shared" si="4"/>
        <v>1.7</v>
      </c>
      <c r="U36" s="10">
        <f t="shared" si="5"/>
        <v>0</v>
      </c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>
        <v>1.7</v>
      </c>
      <c r="AJ36" s="36">
        <f t="shared" si="6"/>
        <v>0.607142857142857</v>
      </c>
      <c r="AK36" s="10" t="s">
        <v>24</v>
      </c>
      <c r="AL36" s="10" t="s">
        <v>25</v>
      </c>
      <c r="AM36" s="35"/>
    </row>
    <row r="37" ht="36" spans="1:39">
      <c r="A37" s="10">
        <v>29</v>
      </c>
      <c r="B37" s="16" t="s">
        <v>55</v>
      </c>
      <c r="C37" s="17" t="s">
        <v>57</v>
      </c>
      <c r="D37" s="10">
        <f t="shared" si="2"/>
        <v>1.15</v>
      </c>
      <c r="E37" s="10">
        <f t="shared" si="3"/>
        <v>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33">
        <v>1.15</v>
      </c>
      <c r="T37" s="10">
        <f t="shared" si="4"/>
        <v>0.6</v>
      </c>
      <c r="U37" s="10">
        <f t="shared" si="5"/>
        <v>0</v>
      </c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>
        <v>0.6</v>
      </c>
      <c r="AJ37" s="36">
        <f t="shared" si="6"/>
        <v>0.521739130434783</v>
      </c>
      <c r="AK37" s="10" t="s">
        <v>24</v>
      </c>
      <c r="AL37" s="10" t="s">
        <v>25</v>
      </c>
      <c r="AM37" s="35"/>
    </row>
    <row r="38" ht="36" spans="1:39">
      <c r="A38" s="10">
        <v>30</v>
      </c>
      <c r="B38" s="16" t="s">
        <v>55</v>
      </c>
      <c r="C38" s="17" t="s">
        <v>58</v>
      </c>
      <c r="D38" s="10">
        <f t="shared" si="2"/>
        <v>7.12</v>
      </c>
      <c r="E38" s="10">
        <f t="shared" si="3"/>
        <v>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33">
        <v>7.12</v>
      </c>
      <c r="T38" s="10">
        <f t="shared" si="4"/>
        <v>6</v>
      </c>
      <c r="U38" s="10">
        <f t="shared" si="5"/>
        <v>0</v>
      </c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>
        <v>6</v>
      </c>
      <c r="AJ38" s="36">
        <f t="shared" si="6"/>
        <v>0.842696629213483</v>
      </c>
      <c r="AK38" s="10" t="s">
        <v>24</v>
      </c>
      <c r="AL38" s="10" t="s">
        <v>25</v>
      </c>
      <c r="AM38" s="35"/>
    </row>
    <row r="39" ht="36" spans="1:39">
      <c r="A39" s="10">
        <v>31</v>
      </c>
      <c r="B39" s="16" t="s">
        <v>55</v>
      </c>
      <c r="C39" s="17" t="s">
        <v>34</v>
      </c>
      <c r="D39" s="10">
        <f t="shared" si="2"/>
        <v>4.9</v>
      </c>
      <c r="E39" s="10">
        <f t="shared" si="3"/>
        <v>0</v>
      </c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33">
        <v>4.9</v>
      </c>
      <c r="T39" s="10">
        <f t="shared" si="4"/>
        <v>4.8</v>
      </c>
      <c r="U39" s="10">
        <f t="shared" si="5"/>
        <v>0</v>
      </c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>
        <v>4.8</v>
      </c>
      <c r="AJ39" s="36">
        <f t="shared" si="6"/>
        <v>0.979591836734694</v>
      </c>
      <c r="AK39" s="10" t="s">
        <v>24</v>
      </c>
      <c r="AL39" s="10" t="s">
        <v>25</v>
      </c>
      <c r="AM39" s="35"/>
    </row>
    <row r="40" ht="36" spans="1:39">
      <c r="A40" s="10">
        <v>32</v>
      </c>
      <c r="B40" s="16" t="s">
        <v>55</v>
      </c>
      <c r="C40" s="17" t="s">
        <v>59</v>
      </c>
      <c r="D40" s="10">
        <f t="shared" si="2"/>
        <v>24</v>
      </c>
      <c r="E40" s="10">
        <f t="shared" si="3"/>
        <v>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33">
        <v>24</v>
      </c>
      <c r="T40" s="10">
        <f t="shared" si="4"/>
        <v>12.7</v>
      </c>
      <c r="U40" s="10">
        <f t="shared" si="5"/>
        <v>0</v>
      </c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>
        <v>12.7</v>
      </c>
      <c r="AJ40" s="36">
        <f t="shared" si="6"/>
        <v>0.529166666666667</v>
      </c>
      <c r="AK40" s="10" t="s">
        <v>24</v>
      </c>
      <c r="AL40" s="10" t="s">
        <v>25</v>
      </c>
      <c r="AM40" s="35"/>
    </row>
    <row r="41" ht="36" spans="1:39">
      <c r="A41" s="10">
        <v>33</v>
      </c>
      <c r="B41" s="16" t="s">
        <v>55</v>
      </c>
      <c r="C41" s="20" t="s">
        <v>60</v>
      </c>
      <c r="D41" s="10">
        <f>E41</f>
        <v>6</v>
      </c>
      <c r="E41" s="10">
        <f t="shared" si="3"/>
        <v>6</v>
      </c>
      <c r="F41" s="11"/>
      <c r="G41" s="11">
        <v>6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33"/>
      <c r="T41" s="10">
        <f t="shared" si="4"/>
        <v>6</v>
      </c>
      <c r="U41" s="10">
        <f t="shared" si="5"/>
        <v>6</v>
      </c>
      <c r="V41" s="11"/>
      <c r="W41" s="11">
        <v>6</v>
      </c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36">
        <f t="shared" si="6"/>
        <v>1</v>
      </c>
      <c r="AK41" s="10" t="s">
        <v>24</v>
      </c>
      <c r="AL41" s="10" t="s">
        <v>25</v>
      </c>
      <c r="AM41" s="35"/>
    </row>
    <row r="42" ht="36" spans="1:39">
      <c r="A42" s="10">
        <v>34</v>
      </c>
      <c r="B42" s="16" t="s">
        <v>55</v>
      </c>
      <c r="C42" s="20" t="s">
        <v>61</v>
      </c>
      <c r="D42" s="10">
        <f>E42</f>
        <v>8.1</v>
      </c>
      <c r="E42" s="10">
        <f t="shared" si="3"/>
        <v>8.1</v>
      </c>
      <c r="F42" s="11"/>
      <c r="G42" s="11">
        <v>8.1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33"/>
      <c r="T42" s="10">
        <f t="shared" si="4"/>
        <v>8.1</v>
      </c>
      <c r="U42" s="10">
        <f t="shared" si="5"/>
        <v>8.1</v>
      </c>
      <c r="V42" s="11"/>
      <c r="W42" s="11">
        <v>8.1</v>
      </c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36">
        <f t="shared" si="6"/>
        <v>1</v>
      </c>
      <c r="AK42" s="10" t="s">
        <v>24</v>
      </c>
      <c r="AL42" s="10" t="s">
        <v>25</v>
      </c>
      <c r="AM42" s="35"/>
    </row>
    <row r="43" ht="30" customHeight="1" spans="1:39">
      <c r="A43" s="10">
        <v>35</v>
      </c>
      <c r="B43" s="21" t="s">
        <v>62</v>
      </c>
      <c r="C43" s="17" t="s">
        <v>63</v>
      </c>
      <c r="D43" s="22">
        <f>E43+S43</f>
        <v>31.68</v>
      </c>
      <c r="E43" s="10">
        <f t="shared" si="3"/>
        <v>0</v>
      </c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>
        <v>31.68</v>
      </c>
      <c r="T43" s="10">
        <f t="shared" si="4"/>
        <v>29.3</v>
      </c>
      <c r="U43" s="10">
        <f t="shared" si="5"/>
        <v>0</v>
      </c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>
        <v>29.3</v>
      </c>
      <c r="AJ43" s="36">
        <f t="shared" si="6"/>
        <v>0.924873737373737</v>
      </c>
      <c r="AK43" s="10" t="s">
        <v>24</v>
      </c>
      <c r="AL43" s="10" t="s">
        <v>25</v>
      </c>
      <c r="AM43" s="35"/>
    </row>
    <row r="44" ht="30" customHeight="1" spans="1:39">
      <c r="A44" s="10">
        <v>36</v>
      </c>
      <c r="B44" s="21" t="s">
        <v>62</v>
      </c>
      <c r="C44" s="17" t="s">
        <v>64</v>
      </c>
      <c r="D44" s="10">
        <f t="shared" ref="D44:D49" si="7">SUM(E44,S44)</f>
        <v>27</v>
      </c>
      <c r="E44" s="10">
        <f t="shared" si="3"/>
        <v>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>
        <v>27</v>
      </c>
      <c r="T44" s="10">
        <v>22.7</v>
      </c>
      <c r="U44" s="10">
        <f t="shared" si="5"/>
        <v>0</v>
      </c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>
        <v>22.7</v>
      </c>
      <c r="AJ44" s="36">
        <f t="shared" si="6"/>
        <v>0.840740740740741</v>
      </c>
      <c r="AK44" s="10" t="s">
        <v>24</v>
      </c>
      <c r="AL44" s="10" t="s">
        <v>25</v>
      </c>
      <c r="AM44" s="35"/>
    </row>
    <row r="45" ht="30" customHeight="1" spans="1:39">
      <c r="A45" s="10">
        <v>37</v>
      </c>
      <c r="B45" s="21" t="s">
        <v>62</v>
      </c>
      <c r="C45" s="20" t="s">
        <v>65</v>
      </c>
      <c r="D45" s="10">
        <f t="shared" si="7"/>
        <v>8.6</v>
      </c>
      <c r="E45" s="10">
        <f t="shared" si="3"/>
        <v>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>
        <v>8.6</v>
      </c>
      <c r="T45" s="10">
        <f>SUM(U45,AI45)</f>
        <v>8.6</v>
      </c>
      <c r="U45" s="10">
        <f t="shared" si="5"/>
        <v>0</v>
      </c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>
        <v>8.6</v>
      </c>
      <c r="AJ45" s="36">
        <f t="shared" si="6"/>
        <v>1</v>
      </c>
      <c r="AK45" s="10" t="s">
        <v>24</v>
      </c>
      <c r="AL45" s="10" t="s">
        <v>25</v>
      </c>
      <c r="AM45" s="35"/>
    </row>
    <row r="46" ht="30" customHeight="1" spans="1:39">
      <c r="A46" s="10">
        <v>38</v>
      </c>
      <c r="B46" s="21" t="s">
        <v>62</v>
      </c>
      <c r="C46" s="17" t="s">
        <v>66</v>
      </c>
      <c r="D46" s="10">
        <f t="shared" si="7"/>
        <v>28</v>
      </c>
      <c r="E46" s="10">
        <f t="shared" si="3"/>
        <v>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>
        <v>28</v>
      </c>
      <c r="T46" s="10">
        <f>SUM(U46,AI46)</f>
        <v>10.7</v>
      </c>
      <c r="U46" s="10">
        <f t="shared" si="5"/>
        <v>0</v>
      </c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>
        <v>10.7</v>
      </c>
      <c r="AJ46" s="36">
        <f t="shared" si="6"/>
        <v>0.382142857142857</v>
      </c>
      <c r="AK46" s="10" t="s">
        <v>29</v>
      </c>
      <c r="AL46" s="10" t="s">
        <v>25</v>
      </c>
      <c r="AM46" s="35"/>
    </row>
    <row r="47" ht="30" customHeight="1" spans="1:39">
      <c r="A47" s="10">
        <v>39</v>
      </c>
      <c r="B47" s="21" t="s">
        <v>62</v>
      </c>
      <c r="C47" s="17" t="s">
        <v>67</v>
      </c>
      <c r="D47" s="10">
        <f t="shared" si="7"/>
        <v>2.1</v>
      </c>
      <c r="E47" s="10">
        <f t="shared" si="3"/>
        <v>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>
        <v>2.1</v>
      </c>
      <c r="T47" s="10">
        <v>2</v>
      </c>
      <c r="U47" s="10">
        <f t="shared" si="5"/>
        <v>0</v>
      </c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>
        <v>2</v>
      </c>
      <c r="AJ47" s="36">
        <f t="shared" si="6"/>
        <v>0.952380952380952</v>
      </c>
      <c r="AK47" s="10" t="s">
        <v>24</v>
      </c>
      <c r="AL47" s="10" t="s">
        <v>25</v>
      </c>
      <c r="AM47" s="35"/>
    </row>
    <row r="48" ht="30" customHeight="1" spans="1:39">
      <c r="A48" s="10">
        <v>40</v>
      </c>
      <c r="B48" s="21" t="s">
        <v>62</v>
      </c>
      <c r="C48" s="17" t="s">
        <v>68</v>
      </c>
      <c r="D48" s="10">
        <f t="shared" si="7"/>
        <v>25</v>
      </c>
      <c r="E48" s="10">
        <f t="shared" si="3"/>
        <v>0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>
        <v>25</v>
      </c>
      <c r="T48" s="10">
        <f>SUM(U48,AI48)</f>
        <v>23.4</v>
      </c>
      <c r="U48" s="10">
        <f t="shared" si="5"/>
        <v>0</v>
      </c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>
        <v>23.4</v>
      </c>
      <c r="AJ48" s="36">
        <f t="shared" si="6"/>
        <v>0.936</v>
      </c>
      <c r="AK48" s="10" t="s">
        <v>24</v>
      </c>
      <c r="AL48" s="10" t="s">
        <v>25</v>
      </c>
      <c r="AM48" s="35"/>
    </row>
    <row r="49" ht="30" customHeight="1" spans="1:39">
      <c r="A49" s="10">
        <v>41</v>
      </c>
      <c r="B49" s="21" t="s">
        <v>62</v>
      </c>
      <c r="C49" s="17" t="s">
        <v>69</v>
      </c>
      <c r="D49" s="10">
        <f t="shared" si="7"/>
        <v>8</v>
      </c>
      <c r="E49" s="10">
        <f t="shared" si="3"/>
        <v>8</v>
      </c>
      <c r="F49" s="11"/>
      <c r="G49" s="11">
        <v>8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33"/>
      <c r="T49" s="10">
        <f>SUM(U49,AI49)</f>
        <v>8</v>
      </c>
      <c r="U49" s="10">
        <f t="shared" si="5"/>
        <v>8</v>
      </c>
      <c r="V49" s="11"/>
      <c r="W49" s="11">
        <v>8</v>
      </c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36">
        <f t="shared" si="6"/>
        <v>1</v>
      </c>
      <c r="AK49" s="10" t="s">
        <v>24</v>
      </c>
      <c r="AL49" s="10" t="s">
        <v>25</v>
      </c>
      <c r="AM49" s="35"/>
    </row>
    <row r="50" ht="13.5" customHeight="1"/>
    <row r="51" ht="22.05" customHeight="1" spans="3:19">
      <c r="C51" s="23" t="s">
        <v>70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</sheetData>
  <mergeCells count="31">
    <mergeCell ref="A1:C1"/>
    <mergeCell ref="A2:AM2"/>
    <mergeCell ref="AK3:AM3"/>
    <mergeCell ref="D4:S4"/>
    <mergeCell ref="T4:AI4"/>
    <mergeCell ref="E5:Q5"/>
    <mergeCell ref="U5:AG5"/>
    <mergeCell ref="F6:H6"/>
    <mergeCell ref="I6:K6"/>
    <mergeCell ref="L6:N6"/>
    <mergeCell ref="O6:Q6"/>
    <mergeCell ref="V6:X6"/>
    <mergeCell ref="Y6:AA6"/>
    <mergeCell ref="AB6:AD6"/>
    <mergeCell ref="AE6:AG6"/>
    <mergeCell ref="C51:S51"/>
    <mergeCell ref="A4:A7"/>
    <mergeCell ref="B4:B7"/>
    <mergeCell ref="C4:C7"/>
    <mergeCell ref="D5:D7"/>
    <mergeCell ref="E6:E7"/>
    <mergeCell ref="R5:R7"/>
    <mergeCell ref="S5:S7"/>
    <mergeCell ref="T5:T7"/>
    <mergeCell ref="U6:U7"/>
    <mergeCell ref="AH5:AH7"/>
    <mergeCell ref="AI5:AI7"/>
    <mergeCell ref="AJ4:AJ7"/>
    <mergeCell ref="AK4:AK7"/>
    <mergeCell ref="AL4:AL7"/>
    <mergeCell ref="AM4:AM7"/>
  </mergeCells>
  <printOptions horizontalCentered="1"/>
  <pageMargins left="0.236220472440945" right="0.15748031496063" top="0.393700787401575" bottom="0.275590551181102" header="0.31496062992126" footer="0.31496062992126"/>
  <pageSetup paperSize="9" scale="2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山河无语</cp:lastModifiedBy>
  <cp:revision>0</cp:revision>
  <dcterms:created xsi:type="dcterms:W3CDTF">2022-10-21T02:56:00Z</dcterms:created>
  <cp:lastPrinted>2025-02-21T02:55:00Z</cp:lastPrinted>
  <dcterms:modified xsi:type="dcterms:W3CDTF">2025-03-26T07:19:03Z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E3840582567A41F3975BAA2469BCA865_12</vt:lpwstr>
  </property>
</Properties>
</file>